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320" windowHeight="9975" tabRatio="533" activeTab="3"/>
  </bookViews>
  <sheets>
    <sheet name="трактористы" sheetId="1" r:id="rId1"/>
    <sheet name="электромонтёры" sheetId="2" r:id="rId2"/>
    <sheet name="продавцы" sheetId="3" r:id="rId3"/>
    <sheet name="повара" sheetId="4" r:id="rId4"/>
    <sheet name="наладчики" sheetId="7" r:id="rId5"/>
    <sheet name="тарификация" sheetId="6" r:id="rId6"/>
  </sheets>
  <definedNames>
    <definedName name="_ftn1" localSheetId="1">продавцы!#REF!</definedName>
    <definedName name="_ftn2" localSheetId="1">продавцы!#REF!</definedName>
    <definedName name="_ftn3" localSheetId="1">продавцы!#REF!</definedName>
    <definedName name="_ftn4" localSheetId="1">продавцы!#REF!</definedName>
    <definedName name="_ftnref1" localSheetId="1">электромонтёры!$C$10</definedName>
    <definedName name="_ftnref2" localSheetId="1">электромонтёры!$C$34</definedName>
    <definedName name="_ftnref3" localSheetId="1">электромонтёры!$C$35</definedName>
    <definedName name="_ftnref4" localSheetId="1">электромонтёры!$C$50</definedName>
  </definedNames>
  <calcPr calcId="124519"/>
</workbook>
</file>

<file path=xl/calcChain.xml><?xml version="1.0" encoding="utf-8"?>
<calcChain xmlns="http://schemas.openxmlformats.org/spreadsheetml/2006/main">
  <c r="K29" i="4"/>
  <c r="F25"/>
  <c r="D25"/>
  <c r="G23"/>
  <c r="R31"/>
  <c r="O30"/>
  <c r="Q29"/>
  <c r="Q27"/>
  <c r="Q28"/>
  <c r="Q26"/>
  <c r="N27"/>
  <c r="N26"/>
  <c r="K27"/>
  <c r="K28"/>
  <c r="K26"/>
  <c r="P25"/>
  <c r="Q17"/>
  <c r="Q18"/>
  <c r="Q19"/>
  <c r="Q20"/>
  <c r="Q21"/>
  <c r="Q22"/>
  <c r="Q23"/>
  <c r="Q24"/>
  <c r="Q16"/>
  <c r="N17"/>
  <c r="N18"/>
  <c r="N19"/>
  <c r="N20"/>
  <c r="N23"/>
  <c r="N24"/>
  <c r="N16"/>
  <c r="K17"/>
  <c r="K18"/>
  <c r="K19"/>
  <c r="K23"/>
  <c r="K24"/>
  <c r="G28"/>
  <c r="G26"/>
  <c r="G24"/>
  <c r="G25" s="1"/>
  <c r="E26"/>
  <c r="E23"/>
  <c r="E24"/>
  <c r="Y26" i="7"/>
  <c r="Y27"/>
  <c r="Y52"/>
  <c r="Z52"/>
  <c r="Z39"/>
  <c r="Z43"/>
  <c r="Z47"/>
  <c r="K51"/>
  <c r="L51"/>
  <c r="M51"/>
  <c r="O51"/>
  <c r="Q51"/>
  <c r="R51"/>
  <c r="U51"/>
  <c r="W51"/>
  <c r="Y48"/>
  <c r="Z48" s="1"/>
  <c r="Y49"/>
  <c r="Z49" s="1"/>
  <c r="Y50"/>
  <c r="Z50" s="1"/>
  <c r="W53"/>
  <c r="Y44"/>
  <c r="Z44" s="1"/>
  <c r="Y45"/>
  <c r="Z45" s="1"/>
  <c r="Y46"/>
  <c r="Z46" s="1"/>
  <c r="T28"/>
  <c r="Z28" s="1"/>
  <c r="T29"/>
  <c r="T30"/>
  <c r="Z30" s="1"/>
  <c r="T31"/>
  <c r="R53"/>
  <c r="T40"/>
  <c r="Z40" s="1"/>
  <c r="T41"/>
  <c r="Z41" s="1"/>
  <c r="T42"/>
  <c r="Z42" s="1"/>
  <c r="O32"/>
  <c r="Z29"/>
  <c r="Z31"/>
  <c r="T27"/>
  <c r="Z27" s="1"/>
  <c r="T26"/>
  <c r="N38"/>
  <c r="Z38" s="1"/>
  <c r="N37"/>
  <c r="Z37" s="1"/>
  <c r="N36"/>
  <c r="Z36" s="1"/>
  <c r="I51"/>
  <c r="J51"/>
  <c r="J32"/>
  <c r="K32"/>
  <c r="L32"/>
  <c r="M32"/>
  <c r="I32"/>
  <c r="N26"/>
  <c r="N32" s="1"/>
  <c r="H51"/>
  <c r="F51"/>
  <c r="D51"/>
  <c r="E32"/>
  <c r="G32"/>
  <c r="H32"/>
  <c r="F32"/>
  <c r="D32"/>
  <c r="E25" i="4" l="1"/>
  <c r="R19"/>
  <c r="R26"/>
  <c r="R27"/>
  <c r="R24"/>
  <c r="R20"/>
  <c r="R28"/>
  <c r="R23"/>
  <c r="R18"/>
  <c r="R17"/>
  <c r="R16"/>
  <c r="N51" i="7"/>
  <c r="Z26"/>
  <c r="D53"/>
  <c r="H53"/>
  <c r="L53"/>
  <c r="J53"/>
  <c r="F53"/>
  <c r="M53"/>
  <c r="K53"/>
  <c r="I53"/>
  <c r="N53"/>
  <c r="Y35"/>
  <c r="Y51" s="1"/>
  <c r="Y34"/>
  <c r="T34"/>
  <c r="Y33"/>
  <c r="T33"/>
  <c r="U32"/>
  <c r="Q32"/>
  <c r="Q53" s="1"/>
  <c r="T25"/>
  <c r="N25"/>
  <c r="Z25" s="1"/>
  <c r="X24"/>
  <c r="W24"/>
  <c r="W54" s="1"/>
  <c r="V24"/>
  <c r="S24"/>
  <c r="R24"/>
  <c r="R54" s="1"/>
  <c r="P24"/>
  <c r="M24"/>
  <c r="L24"/>
  <c r="J24"/>
  <c r="Q23"/>
  <c r="O23"/>
  <c r="K23"/>
  <c r="I23"/>
  <c r="H23"/>
  <c r="G23"/>
  <c r="F23"/>
  <c r="D23"/>
  <c r="T22"/>
  <c r="N22"/>
  <c r="T21"/>
  <c r="N21"/>
  <c r="T20"/>
  <c r="N20"/>
  <c r="U19"/>
  <c r="U24" s="1"/>
  <c r="Q19"/>
  <c r="Q24" s="1"/>
  <c r="O19"/>
  <c r="O24" s="1"/>
  <c r="K19"/>
  <c r="K24" s="1"/>
  <c r="K54" s="1"/>
  <c r="I19"/>
  <c r="I24" s="1"/>
  <c r="H19"/>
  <c r="H24" s="1"/>
  <c r="G19"/>
  <c r="G24" s="1"/>
  <c r="F19"/>
  <c r="F24" s="1"/>
  <c r="D19"/>
  <c r="D24" s="1"/>
  <c r="T18"/>
  <c r="N18"/>
  <c r="T17"/>
  <c r="N17"/>
  <c r="T16"/>
  <c r="N16"/>
  <c r="T15"/>
  <c r="N15"/>
  <c r="Y14"/>
  <c r="Y19" s="1"/>
  <c r="T14"/>
  <c r="N14"/>
  <c r="T13"/>
  <c r="N13"/>
  <c r="T12"/>
  <c r="N12"/>
  <c r="T11"/>
  <c r="N11"/>
  <c r="T10"/>
  <c r="N10"/>
  <c r="Q25" i="4"/>
  <c r="O25"/>
  <c r="M25"/>
  <c r="L25"/>
  <c r="J25"/>
  <c r="I25"/>
  <c r="W49" i="2"/>
  <c r="U49"/>
  <c r="Q49"/>
  <c r="O49"/>
  <c r="U32"/>
  <c r="Q32"/>
  <c r="O32"/>
  <c r="T42" i="1"/>
  <c r="U33" i="3"/>
  <c r="Y49"/>
  <c r="W48"/>
  <c r="U48"/>
  <c r="Y38"/>
  <c r="Y39"/>
  <c r="Y40"/>
  <c r="Y41"/>
  <c r="Y42"/>
  <c r="Y43"/>
  <c r="Y44"/>
  <c r="Y45"/>
  <c r="Y46"/>
  <c r="Y47"/>
  <c r="Y37"/>
  <c r="Y29"/>
  <c r="Y30"/>
  <c r="Y31"/>
  <c r="Y32"/>
  <c r="Y28"/>
  <c r="Y33" s="1"/>
  <c r="T38"/>
  <c r="T39"/>
  <c r="T40"/>
  <c r="T41"/>
  <c r="T42"/>
  <c r="T43"/>
  <c r="T44"/>
  <c r="T45"/>
  <c r="T46"/>
  <c r="T47"/>
  <c r="T37"/>
  <c r="R48"/>
  <c r="Q48"/>
  <c r="O48"/>
  <c r="Q33"/>
  <c r="N46"/>
  <c r="Z46"/>
  <c r="Z49"/>
  <c r="Z27"/>
  <c r="Z52"/>
  <c r="Z53"/>
  <c r="T29"/>
  <c r="T30"/>
  <c r="T31"/>
  <c r="Z31" s="1"/>
  <c r="T32"/>
  <c r="T33"/>
  <c r="T34"/>
  <c r="Z34" s="1"/>
  <c r="T35"/>
  <c r="Z35" s="1"/>
  <c r="T36"/>
  <c r="Z36" s="1"/>
  <c r="T48"/>
  <c r="T50" s="1"/>
  <c r="T28"/>
  <c r="Z28" s="1"/>
  <c r="N38"/>
  <c r="N48" s="1"/>
  <c r="N39"/>
  <c r="N40"/>
  <c r="Z40" s="1"/>
  <c r="N41"/>
  <c r="N42"/>
  <c r="N43"/>
  <c r="Z43" s="1"/>
  <c r="N44"/>
  <c r="Z44" s="1"/>
  <c r="N45"/>
  <c r="Z45" s="1"/>
  <c r="N47"/>
  <c r="N29"/>
  <c r="N33" s="1"/>
  <c r="N30"/>
  <c r="N32"/>
  <c r="H48"/>
  <c r="F48"/>
  <c r="D48"/>
  <c r="K25"/>
  <c r="I25"/>
  <c r="Q25"/>
  <c r="T23"/>
  <c r="T24"/>
  <c r="N22"/>
  <c r="Z22" s="1"/>
  <c r="N23"/>
  <c r="Z23" s="1"/>
  <c r="N24"/>
  <c r="Z24" s="1"/>
  <c r="O25"/>
  <c r="T22"/>
  <c r="N15"/>
  <c r="Z15" s="1"/>
  <c r="G25"/>
  <c r="H25"/>
  <c r="F25"/>
  <c r="D25"/>
  <c r="T16"/>
  <c r="N16"/>
  <c r="Z16" s="1"/>
  <c r="H33"/>
  <c r="H50" s="1"/>
  <c r="G33"/>
  <c r="F33"/>
  <c r="F50" s="1"/>
  <c r="F51" s="1"/>
  <c r="D33"/>
  <c r="D50" s="1"/>
  <c r="X26"/>
  <c r="W26"/>
  <c r="V26"/>
  <c r="S26"/>
  <c r="R26"/>
  <c r="P26"/>
  <c r="M26"/>
  <c r="L26"/>
  <c r="J26"/>
  <c r="T15"/>
  <c r="T20"/>
  <c r="N20"/>
  <c r="Z20" s="1"/>
  <c r="U19"/>
  <c r="U26" s="1"/>
  <c r="Q19"/>
  <c r="Q26" s="1"/>
  <c r="O19"/>
  <c r="O26" s="1"/>
  <c r="K19"/>
  <c r="K26" s="1"/>
  <c r="I19"/>
  <c r="H19"/>
  <c r="H26" s="1"/>
  <c r="H51" s="1"/>
  <c r="G19"/>
  <c r="G26" s="1"/>
  <c r="F19"/>
  <c r="F26" s="1"/>
  <c r="D19"/>
  <c r="D26" s="1"/>
  <c r="T18"/>
  <c r="N18"/>
  <c r="Z18" s="1"/>
  <c r="T17"/>
  <c r="N17"/>
  <c r="Z17" s="1"/>
  <c r="Y21"/>
  <c r="Y19" s="1"/>
  <c r="T21"/>
  <c r="N21"/>
  <c r="Z21" s="1"/>
  <c r="T14"/>
  <c r="N14"/>
  <c r="Z14" s="1"/>
  <c r="T13"/>
  <c r="N13"/>
  <c r="Z13" s="1"/>
  <c r="T12"/>
  <c r="N12"/>
  <c r="Z12" s="1"/>
  <c r="T11"/>
  <c r="N11"/>
  <c r="Z11" s="1"/>
  <c r="U47" i="1"/>
  <c r="W47"/>
  <c r="W49" s="1"/>
  <c r="Y33"/>
  <c r="Y34"/>
  <c r="Y35"/>
  <c r="O47"/>
  <c r="Q47"/>
  <c r="U31"/>
  <c r="Q31"/>
  <c r="O31"/>
  <c r="F31"/>
  <c r="N26"/>
  <c r="N27"/>
  <c r="N28"/>
  <c r="Y48"/>
  <c r="T48"/>
  <c r="N48"/>
  <c r="N47"/>
  <c r="H47"/>
  <c r="G47"/>
  <c r="F47"/>
  <c r="E47"/>
  <c r="D47"/>
  <c r="Y46"/>
  <c r="T46"/>
  <c r="N46"/>
  <c r="Y45"/>
  <c r="T45"/>
  <c r="N45"/>
  <c r="Y44"/>
  <c r="T44"/>
  <c r="N44"/>
  <c r="Y43"/>
  <c r="T43"/>
  <c r="N43"/>
  <c r="Y42"/>
  <c r="N42"/>
  <c r="Y41"/>
  <c r="T41"/>
  <c r="N41"/>
  <c r="Y40"/>
  <c r="T40"/>
  <c r="N40"/>
  <c r="Y39"/>
  <c r="T39"/>
  <c r="N39"/>
  <c r="Y38"/>
  <c r="T38"/>
  <c r="N38"/>
  <c r="Y37"/>
  <c r="T37"/>
  <c r="N37"/>
  <c r="Y36"/>
  <c r="T36"/>
  <c r="N36"/>
  <c r="T35"/>
  <c r="N35"/>
  <c r="T34"/>
  <c r="N34"/>
  <c r="T33"/>
  <c r="N33"/>
  <c r="Y32"/>
  <c r="T32"/>
  <c r="N32"/>
  <c r="Y31"/>
  <c r="Y50" s="1"/>
  <c r="N31"/>
  <c r="H31"/>
  <c r="G31"/>
  <c r="D31"/>
  <c r="Y30"/>
  <c r="T30"/>
  <c r="N30"/>
  <c r="Y29"/>
  <c r="T29"/>
  <c r="N29"/>
  <c r="Y28"/>
  <c r="T28"/>
  <c r="Y27"/>
  <c r="T27"/>
  <c r="Y26"/>
  <c r="T26"/>
  <c r="T25"/>
  <c r="N25"/>
  <c r="X24"/>
  <c r="W24"/>
  <c r="V24"/>
  <c r="S24"/>
  <c r="S49" s="1"/>
  <c r="R24"/>
  <c r="R49" s="1"/>
  <c r="P24"/>
  <c r="M24"/>
  <c r="L24"/>
  <c r="J24"/>
  <c r="Q23"/>
  <c r="O23"/>
  <c r="K23"/>
  <c r="I23"/>
  <c r="H23"/>
  <c r="G23"/>
  <c r="F23"/>
  <c r="D23"/>
  <c r="T22"/>
  <c r="N22"/>
  <c r="T21"/>
  <c r="N21"/>
  <c r="T20"/>
  <c r="N20"/>
  <c r="U19"/>
  <c r="U24" s="1"/>
  <c r="Q19"/>
  <c r="Q24" s="1"/>
  <c r="O19"/>
  <c r="K19"/>
  <c r="K24" s="1"/>
  <c r="I19"/>
  <c r="H19"/>
  <c r="H24" s="1"/>
  <c r="G19"/>
  <c r="G24" s="1"/>
  <c r="F19"/>
  <c r="F24" s="1"/>
  <c r="D19"/>
  <c r="D24" s="1"/>
  <c r="T18"/>
  <c r="N18"/>
  <c r="T17"/>
  <c r="N17"/>
  <c r="T16"/>
  <c r="N16"/>
  <c r="T15"/>
  <c r="N15"/>
  <c r="Y14"/>
  <c r="Y19" s="1"/>
  <c r="T14"/>
  <c r="N14"/>
  <c r="T13"/>
  <c r="N13"/>
  <c r="T12"/>
  <c r="N12"/>
  <c r="T11"/>
  <c r="N11"/>
  <c r="T10"/>
  <c r="N10"/>
  <c r="Y46" i="2"/>
  <c r="Y47"/>
  <c r="Y48"/>
  <c r="Y49"/>
  <c r="Y50"/>
  <c r="Y14"/>
  <c r="F49"/>
  <c r="E49"/>
  <c r="U51"/>
  <c r="Y26"/>
  <c r="Y27"/>
  <c r="Y28"/>
  <c r="Y29"/>
  <c r="Y30"/>
  <c r="Y31"/>
  <c r="Y32"/>
  <c r="Y33"/>
  <c r="Y34"/>
  <c r="Y36"/>
  <c r="Y37"/>
  <c r="Y38"/>
  <c r="Y39"/>
  <c r="Y40"/>
  <c r="Y41"/>
  <c r="Y42"/>
  <c r="Y43"/>
  <c r="Y44"/>
  <c r="Y45"/>
  <c r="Y35"/>
  <c r="T34"/>
  <c r="T35"/>
  <c r="T36"/>
  <c r="T37"/>
  <c r="T38"/>
  <c r="T39"/>
  <c r="T40"/>
  <c r="T41"/>
  <c r="T42"/>
  <c r="T43"/>
  <c r="T44"/>
  <c r="T45"/>
  <c r="T46"/>
  <c r="T47"/>
  <c r="T33"/>
  <c r="T48"/>
  <c r="T49"/>
  <c r="T50"/>
  <c r="N33"/>
  <c r="Z33" s="1"/>
  <c r="N34"/>
  <c r="N35"/>
  <c r="N36"/>
  <c r="N37"/>
  <c r="Z37" s="1"/>
  <c r="N38"/>
  <c r="N39"/>
  <c r="Z39" s="1"/>
  <c r="N40"/>
  <c r="N41"/>
  <c r="Z41" s="1"/>
  <c r="N42"/>
  <c r="N43"/>
  <c r="Z43" s="1"/>
  <c r="N44"/>
  <c r="N45"/>
  <c r="Z45" s="1"/>
  <c r="N46"/>
  <c r="N47"/>
  <c r="N48"/>
  <c r="N49"/>
  <c r="N50"/>
  <c r="T22"/>
  <c r="T25"/>
  <c r="T26"/>
  <c r="T27"/>
  <c r="Z27" s="1"/>
  <c r="T28"/>
  <c r="T29"/>
  <c r="T30"/>
  <c r="T31"/>
  <c r="T32"/>
  <c r="G49"/>
  <c r="H49"/>
  <c r="D49"/>
  <c r="U19"/>
  <c r="Y19"/>
  <c r="J24"/>
  <c r="L24"/>
  <c r="M24"/>
  <c r="P24"/>
  <c r="R24"/>
  <c r="S24"/>
  <c r="U24"/>
  <c r="V24"/>
  <c r="W24"/>
  <c r="W51" s="1"/>
  <c r="X24"/>
  <c r="Q23"/>
  <c r="O23"/>
  <c r="K23"/>
  <c r="H23"/>
  <c r="I23"/>
  <c r="G23"/>
  <c r="N21"/>
  <c r="Q19"/>
  <c r="O19"/>
  <c r="O24" s="1"/>
  <c r="K19"/>
  <c r="I19"/>
  <c r="I24" s="1"/>
  <c r="H19"/>
  <c r="H24" s="1"/>
  <c r="G19"/>
  <c r="G24" s="1"/>
  <c r="T11"/>
  <c r="T12"/>
  <c r="T13"/>
  <c r="T14"/>
  <c r="T15"/>
  <c r="T16"/>
  <c r="T17"/>
  <c r="T18"/>
  <c r="T20"/>
  <c r="T21"/>
  <c r="T10"/>
  <c r="N11"/>
  <c r="Z11" s="1"/>
  <c r="N12"/>
  <c r="N13"/>
  <c r="Z13" s="1"/>
  <c r="N14"/>
  <c r="N15"/>
  <c r="N16"/>
  <c r="N17"/>
  <c r="N18"/>
  <c r="N20"/>
  <c r="N22"/>
  <c r="N23"/>
  <c r="N25"/>
  <c r="Z25" s="1"/>
  <c r="Z26"/>
  <c r="N28"/>
  <c r="Z28" s="1"/>
  <c r="N29"/>
  <c r="Z29" s="1"/>
  <c r="N30"/>
  <c r="Z30" s="1"/>
  <c r="N31"/>
  <c r="Z31" s="1"/>
  <c r="N32"/>
  <c r="N10"/>
  <c r="Z10" s="1"/>
  <c r="H32"/>
  <c r="G32"/>
  <c r="F32"/>
  <c r="D32"/>
  <c r="F23"/>
  <c r="D23"/>
  <c r="D19"/>
  <c r="F19"/>
  <c r="D51" i="3" l="1"/>
  <c r="K24" i="2"/>
  <c r="Q24"/>
  <c r="Q51" s="1"/>
  <c r="T23"/>
  <c r="Z44"/>
  <c r="Z42"/>
  <c r="Z40"/>
  <c r="Z36"/>
  <c r="Z34"/>
  <c r="N19" i="1"/>
  <c r="T19"/>
  <c r="Z27"/>
  <c r="Z28"/>
  <c r="Z32" i="3"/>
  <c r="Z30"/>
  <c r="Z38"/>
  <c r="Z42"/>
  <c r="Y48"/>
  <c r="Y50" s="1"/>
  <c r="Y51" s="1"/>
  <c r="Z20" i="7"/>
  <c r="Z21"/>
  <c r="Z22"/>
  <c r="N23"/>
  <c r="Z23" s="1"/>
  <c r="T23"/>
  <c r="Z29" i="3"/>
  <c r="Z33" s="1"/>
  <c r="Z47"/>
  <c r="Z41"/>
  <c r="Z39"/>
  <c r="Q54" i="7"/>
  <c r="Y32"/>
  <c r="U53"/>
  <c r="U54" s="1"/>
  <c r="F54"/>
  <c r="L54"/>
  <c r="D54"/>
  <c r="Z33"/>
  <c r="Z34"/>
  <c r="M54"/>
  <c r="J54"/>
  <c r="H54"/>
  <c r="I54"/>
  <c r="Z15"/>
  <c r="Z16"/>
  <c r="Z17"/>
  <c r="Z18"/>
  <c r="N19"/>
  <c r="Z10"/>
  <c r="Z11"/>
  <c r="Z12"/>
  <c r="Z13"/>
  <c r="Z14"/>
  <c r="N24"/>
  <c r="N54" s="1"/>
  <c r="T24"/>
  <c r="T19"/>
  <c r="T32"/>
  <c r="N25" i="4"/>
  <c r="K25"/>
  <c r="U49" i="1"/>
  <c r="U50" s="1"/>
  <c r="Z20"/>
  <c r="Z21"/>
  <c r="Z22"/>
  <c r="N23"/>
  <c r="T23"/>
  <c r="Z30"/>
  <c r="Z48"/>
  <c r="Z14"/>
  <c r="F49"/>
  <c r="Q49"/>
  <c r="Q50" s="1"/>
  <c r="O49"/>
  <c r="Z15"/>
  <c r="Z16"/>
  <c r="Z17"/>
  <c r="Z18"/>
  <c r="Z33"/>
  <c r="Z46"/>
  <c r="U50" i="3"/>
  <c r="N50"/>
  <c r="Z37"/>
  <c r="T25"/>
  <c r="N25"/>
  <c r="Z25" s="1"/>
  <c r="N19"/>
  <c r="T26"/>
  <c r="T51" s="1"/>
  <c r="T19"/>
  <c r="I26"/>
  <c r="Y51" i="2"/>
  <c r="T51"/>
  <c r="F51"/>
  <c r="N51"/>
  <c r="T47" i="1"/>
  <c r="Z42"/>
  <c r="Z44"/>
  <c r="Z37"/>
  <c r="Z35"/>
  <c r="T31"/>
  <c r="Z39"/>
  <c r="Z10"/>
  <c r="Z32"/>
  <c r="Z34"/>
  <c r="Z26"/>
  <c r="F50"/>
  <c r="I24"/>
  <c r="Z25"/>
  <c r="Z29"/>
  <c r="Z31"/>
  <c r="Z11"/>
  <c r="Z12"/>
  <c r="Z13"/>
  <c r="Z36"/>
  <c r="Z38"/>
  <c r="Z40"/>
  <c r="Z41"/>
  <c r="Z43"/>
  <c r="Z45"/>
  <c r="Z47"/>
  <c r="N24"/>
  <c r="Z19"/>
  <c r="O24"/>
  <c r="O50" s="1"/>
  <c r="N49"/>
  <c r="W50"/>
  <c r="Z47" i="2"/>
  <c r="Z23"/>
  <c r="Y52"/>
  <c r="Z21"/>
  <c r="Z38"/>
  <c r="Z49"/>
  <c r="Z32"/>
  <c r="Z50"/>
  <c r="Z48"/>
  <c r="Z35"/>
  <c r="Z46"/>
  <c r="T24"/>
  <c r="O51"/>
  <c r="T19"/>
  <c r="N19"/>
  <c r="Z17"/>
  <c r="Z15"/>
  <c r="F24"/>
  <c r="F52" s="1"/>
  <c r="D24"/>
  <c r="Z22"/>
  <c r="Z20"/>
  <c r="Z18"/>
  <c r="Z16"/>
  <c r="Z14"/>
  <c r="Z12"/>
  <c r="Z19" i="3" l="1"/>
  <c r="Z48"/>
  <c r="Y54" i="7"/>
  <c r="Y53"/>
  <c r="Z19"/>
  <c r="Z24" s="1"/>
  <c r="Z32"/>
  <c r="R25" i="4"/>
  <c r="Z23" i="1"/>
  <c r="Z24" s="1"/>
  <c r="Z50" s="1"/>
  <c r="T49"/>
  <c r="Z50" i="3"/>
  <c r="Z51" s="1"/>
  <c r="N26"/>
  <c r="Z26" s="1"/>
  <c r="T52" i="2"/>
  <c r="T24" i="1"/>
  <c r="N50"/>
  <c r="Z19" i="2"/>
  <c r="Z24" s="1"/>
  <c r="Z52" s="1"/>
  <c r="N24"/>
  <c r="Z51" s="1"/>
  <c r="N51" i="3" l="1"/>
  <c r="T50" i="1"/>
  <c r="N52" i="2"/>
  <c r="O53" i="7" l="1"/>
  <c r="O54" s="1"/>
  <c r="T35"/>
  <c r="Z35" l="1"/>
  <c r="T51"/>
  <c r="Z51" l="1"/>
  <c r="T53"/>
  <c r="Z53" l="1"/>
  <c r="T54"/>
  <c r="Z54" s="1"/>
</calcChain>
</file>

<file path=xl/sharedStrings.xml><?xml version="1.0" encoding="utf-8"?>
<sst xmlns="http://schemas.openxmlformats.org/spreadsheetml/2006/main" count="938" uniqueCount="274">
  <si>
    <t>Всего</t>
  </si>
  <si>
    <t>ОДБ.01</t>
  </si>
  <si>
    <t>*</t>
  </si>
  <si>
    <t>ОП.00</t>
  </si>
  <si>
    <t xml:space="preserve">Общепрофессиональный цикл </t>
  </si>
  <si>
    <t>П.00</t>
  </si>
  <si>
    <t xml:space="preserve">Профессиональный цикл </t>
  </si>
  <si>
    <t>ПМ.00</t>
  </si>
  <si>
    <t>Профессиональные модули</t>
  </si>
  <si>
    <t>ПМ.01</t>
  </si>
  <si>
    <t>МДК.01.01</t>
  </si>
  <si>
    <t>МДК.01.02</t>
  </si>
  <si>
    <t>УП.01</t>
  </si>
  <si>
    <t>ПП.01</t>
  </si>
  <si>
    <t>УП.02</t>
  </si>
  <si>
    <t>ПП.02</t>
  </si>
  <si>
    <t>ФК.00</t>
  </si>
  <si>
    <t>Физическая культура</t>
  </si>
  <si>
    <t>ГИА</t>
  </si>
  <si>
    <t>Государственная (итоговая) аттестация</t>
  </si>
  <si>
    <t>** нед.</t>
  </si>
  <si>
    <r>
      <t>Консультации</t>
    </r>
    <r>
      <rPr>
        <sz val="10"/>
        <rFont val="Times New Roman"/>
        <family val="1"/>
        <charset val="204"/>
      </rPr>
      <t xml:space="preserve"> на учебную группу по 100 часов в год (всего * час.)</t>
    </r>
  </si>
  <si>
    <t>Государственная (итоговая) аттестация:</t>
  </si>
  <si>
    <t>Выпускная квалификационная работа</t>
  </si>
  <si>
    <t>дисциплин и МДК</t>
  </si>
  <si>
    <t>учебной практики</t>
  </si>
  <si>
    <t xml:space="preserve">производств. практики </t>
  </si>
  <si>
    <t>экзаменов</t>
  </si>
  <si>
    <r>
      <t>N</t>
    </r>
    <r>
      <rPr>
        <vertAlign val="subscript"/>
        <sz val="12"/>
        <rFont val="Times New Roman"/>
        <family val="1"/>
        <charset val="204"/>
      </rPr>
      <t>Э</t>
    </r>
  </si>
  <si>
    <t>дифф. зачетов</t>
  </si>
  <si>
    <r>
      <t>N</t>
    </r>
    <r>
      <rPr>
        <vertAlign val="subscript"/>
        <sz val="12"/>
        <rFont val="Times New Roman"/>
        <family val="1"/>
        <charset val="204"/>
      </rPr>
      <t>ДЗ</t>
    </r>
  </si>
  <si>
    <t>зачетов</t>
  </si>
  <si>
    <r>
      <t>N</t>
    </r>
    <r>
      <rPr>
        <vertAlign val="subscript"/>
        <sz val="12"/>
        <rFont val="Times New Roman"/>
        <family val="1"/>
        <charset val="204"/>
      </rPr>
      <t>З</t>
    </r>
  </si>
  <si>
    <t>индекс</t>
  </si>
  <si>
    <t>Наименование циклов, дисциплин, профессиональных модулей, МДК, практик</t>
  </si>
  <si>
    <t>Формы промежуточной аттестации</t>
  </si>
  <si>
    <t>Учебная нагрузка обучающихся (час)</t>
  </si>
  <si>
    <t>Обязательная аудиторная нагрузка</t>
  </si>
  <si>
    <t>максимальная</t>
  </si>
  <si>
    <t>Самостоятельная нагрузка</t>
  </si>
  <si>
    <t>в том числе</t>
  </si>
  <si>
    <t>теории</t>
  </si>
  <si>
    <t>ЛПЗ, практики</t>
  </si>
  <si>
    <t>Распределение учебной нагрузки по курсам и семестрам (час в семестр)</t>
  </si>
  <si>
    <t>1 курс</t>
  </si>
  <si>
    <t>1 семестр</t>
  </si>
  <si>
    <t>2 семестр</t>
  </si>
  <si>
    <t>каникулы</t>
  </si>
  <si>
    <t>итого  по курсу</t>
  </si>
  <si>
    <t>2 курс</t>
  </si>
  <si>
    <t>3 курс</t>
  </si>
  <si>
    <t>итого по БУП</t>
  </si>
  <si>
    <t>Русский язык</t>
  </si>
  <si>
    <t>Литература</t>
  </si>
  <si>
    <t>ОДБ.02</t>
  </si>
  <si>
    <t>ОДБ.03</t>
  </si>
  <si>
    <t>ОДБ.04</t>
  </si>
  <si>
    <t>Иностранный язык</t>
  </si>
  <si>
    <t>Истроия</t>
  </si>
  <si>
    <t>ОДБ.05</t>
  </si>
  <si>
    <t>ОДБ.06</t>
  </si>
  <si>
    <t>Обществознание (включая экономику и право)</t>
  </si>
  <si>
    <t>ОДБ.07</t>
  </si>
  <si>
    <t>ОДБ.08</t>
  </si>
  <si>
    <t>ОДБ.09</t>
  </si>
  <si>
    <t>Химия</t>
  </si>
  <si>
    <t>Биология</t>
  </si>
  <si>
    <t>ОБЖ</t>
  </si>
  <si>
    <t>ОДП.01</t>
  </si>
  <si>
    <t>Математика</t>
  </si>
  <si>
    <t>ОДП.02</t>
  </si>
  <si>
    <t>Физика</t>
  </si>
  <si>
    <t>ОДП.03</t>
  </si>
  <si>
    <t>Информатика и ИКТ</t>
  </si>
  <si>
    <t>Безопасность жизнедеятельности</t>
  </si>
  <si>
    <t xml:space="preserve">итого </t>
  </si>
  <si>
    <t>итго по ООД</t>
  </si>
  <si>
    <t>Технического черчения</t>
  </si>
  <si>
    <t>Электротехника</t>
  </si>
  <si>
    <t>Основы технической механники и слесарных работ</t>
  </si>
  <si>
    <t>Материаловедение</t>
  </si>
  <si>
    <t>ОП.01</t>
  </si>
  <si>
    <t>ОП.02</t>
  </si>
  <si>
    <t>ОП.03</t>
  </si>
  <si>
    <t>ОП.04</t>
  </si>
  <si>
    <t>ОП.05</t>
  </si>
  <si>
    <t>Охрана труда</t>
  </si>
  <si>
    <t>итого  по циклу</t>
  </si>
  <si>
    <t>Сборка, монтаж, регулировка и ремонт узлов и механизмов оборудования, агрегатов, машин, станков и другого электрооборудования промышленных организаций</t>
  </si>
  <si>
    <t>Основы слесарно-сборочных и электромонтажных работ</t>
  </si>
  <si>
    <t>Организация работ по сборке, монтажу и ремонту электрооборудования промышленных организаций</t>
  </si>
  <si>
    <t>э2</t>
  </si>
  <si>
    <t>дз2</t>
  </si>
  <si>
    <t>гиа</t>
  </si>
  <si>
    <t>дз1,э2</t>
  </si>
  <si>
    <t>ПМ.02</t>
  </si>
  <si>
    <t>Проверка и наладка электрооборудования</t>
  </si>
  <si>
    <t>Учебная практика</t>
  </si>
  <si>
    <t>Производственная практика</t>
  </si>
  <si>
    <t>Организация и технология проверки электрооборудования</t>
  </si>
  <si>
    <t>МДК.02.01</t>
  </si>
  <si>
    <t>МДК.02.02</t>
  </si>
  <si>
    <t>Контрольно-измерительные приборы</t>
  </si>
  <si>
    <t>ПМ.03</t>
  </si>
  <si>
    <t>Устранение и предупреждение аварий и неполадок электрооборудования</t>
  </si>
  <si>
    <t>МДК.03.01</t>
  </si>
  <si>
    <t>Организация технического обслуживания электрооборудования промышленных организаций</t>
  </si>
  <si>
    <t>итого по  циклу ПМ</t>
  </si>
  <si>
    <t>итого по  циклам и разделу ФК</t>
  </si>
  <si>
    <t>Основы технического черчения</t>
  </si>
  <si>
    <t>Основы материаловедения и технология общеслесарных работ</t>
  </si>
  <si>
    <t>Техническая механника с основами технических измерений</t>
  </si>
  <si>
    <t>Основы электротехники</t>
  </si>
  <si>
    <t>ОП.06</t>
  </si>
  <si>
    <t>1 нед.</t>
  </si>
  <si>
    <t>Промежуточная аттестация</t>
  </si>
  <si>
    <t>3 нед.</t>
  </si>
  <si>
    <t xml:space="preserve">ПА </t>
  </si>
  <si>
    <t xml:space="preserve">Эксплуатация и техническое обслуживание сельскохозяйственных машин и            оборудования </t>
  </si>
  <si>
    <t>Технологии механизированных работ в сельском    хозяйстве</t>
  </si>
  <si>
    <t xml:space="preserve">Эксплуатация и  техническое обслуживание сельскохозяйственных машин и оборудования    </t>
  </si>
  <si>
    <t xml:space="preserve">Выполнение слесарных работ по ремонту и техническому обслуживанию  сельскохозяйственных машин и оборудования            </t>
  </si>
  <si>
    <t>Технология слесарных работ по ремонту и  техническому обслуживанию сельскохозяйственных машин и оборудования</t>
  </si>
  <si>
    <t xml:space="preserve">Транспортировка грузов                  </t>
  </si>
  <si>
    <t xml:space="preserve">Теоретическая  подготовка водителей автомобилей категории "С"         </t>
  </si>
  <si>
    <t>Общеобразовательный блок</t>
  </si>
  <si>
    <t>Естествознание</t>
  </si>
  <si>
    <t>ОДП.04</t>
  </si>
  <si>
    <t>Экономика</t>
  </si>
  <si>
    <t>География</t>
  </si>
  <si>
    <t>ОДП.05</t>
  </si>
  <si>
    <t>Право</t>
  </si>
  <si>
    <t xml:space="preserve">Обществознание </t>
  </si>
  <si>
    <t>Основы деловой культуры</t>
  </si>
  <si>
    <t>Основы бухгалтерского учета</t>
  </si>
  <si>
    <t>Организация и технология розничной торговли</t>
  </si>
  <si>
    <t>Санитария и гигиена</t>
  </si>
  <si>
    <t>Продажа непродовольственных товаров</t>
  </si>
  <si>
    <t>Розничная торговля непродовольственными товарами</t>
  </si>
  <si>
    <t>Продажа продовольственных товаров</t>
  </si>
  <si>
    <t>Итого  по циклу</t>
  </si>
  <si>
    <t>Работа на контрольно-кассовой технике и расчеты с покупателями</t>
  </si>
  <si>
    <t>Эксплуатация контрольно-кассовой техники</t>
  </si>
  <si>
    <t>дз,Э</t>
  </si>
  <si>
    <t>Розничная торговля продовольственными товарами</t>
  </si>
  <si>
    <r>
      <rPr>
        <b/>
        <sz val="24"/>
        <color theme="1"/>
        <rFont val="Calibri"/>
        <family val="2"/>
        <charset val="204"/>
        <scheme val="minor"/>
      </rPr>
      <t xml:space="preserve">Рабочий учебный план по професии </t>
    </r>
    <r>
      <rPr>
        <b/>
        <u/>
        <sz val="22"/>
        <color theme="1"/>
        <rFont val="Calibri"/>
        <family val="2"/>
        <charset val="204"/>
        <scheme val="minor"/>
      </rPr>
      <t>110800.02</t>
    </r>
    <r>
      <rPr>
        <b/>
        <u/>
        <sz val="18"/>
        <color theme="1"/>
        <rFont val="Calibri"/>
        <family val="2"/>
        <charset val="204"/>
        <scheme val="minor"/>
      </rPr>
      <t xml:space="preserve"> "</t>
    </r>
    <r>
      <rPr>
        <b/>
        <u/>
        <sz val="36"/>
        <color theme="1"/>
        <rFont val="Calibri"/>
        <family val="2"/>
        <charset val="204"/>
        <scheme val="minor"/>
      </rPr>
      <t>т</t>
    </r>
    <r>
      <rPr>
        <b/>
        <u/>
        <sz val="24"/>
        <color theme="1"/>
        <rFont val="Calibri"/>
        <family val="2"/>
        <charset val="204"/>
        <scheme val="minor"/>
      </rPr>
      <t>ракторист-машинист с/х ппроизводства"</t>
    </r>
  </si>
  <si>
    <r>
      <rPr>
        <b/>
        <sz val="22"/>
        <color theme="1"/>
        <rFont val="Calibri"/>
        <family val="2"/>
        <charset val="204"/>
        <scheme val="minor"/>
      </rPr>
      <t>Рабочий учебный план по професии</t>
    </r>
    <r>
      <rPr>
        <b/>
        <u/>
        <sz val="18"/>
        <color theme="1"/>
        <rFont val="Calibri"/>
        <family val="2"/>
        <charset val="204"/>
        <scheme val="minor"/>
      </rPr>
      <t xml:space="preserve"> 140446.03  "</t>
    </r>
    <r>
      <rPr>
        <b/>
        <u/>
        <sz val="20"/>
        <color theme="1"/>
        <rFont val="Calibri"/>
        <family val="2"/>
        <charset val="204"/>
        <scheme val="minor"/>
      </rPr>
      <t xml:space="preserve">Электромонтёр по ремонту и обслуживанию электрооборудования (по отраслям)" </t>
    </r>
  </si>
  <si>
    <r>
      <t xml:space="preserve">Рабочий учебный план по професии   </t>
    </r>
    <r>
      <rPr>
        <b/>
        <u/>
        <sz val="24"/>
        <color theme="1"/>
        <rFont val="Calibri"/>
        <family val="2"/>
        <charset val="204"/>
        <scheme val="minor"/>
      </rPr>
      <t xml:space="preserve">100701.1 "Продавец, контролёр - кассир" </t>
    </r>
  </si>
  <si>
    <t>ПМ.04</t>
  </si>
  <si>
    <t>МДК.04.01</t>
  </si>
  <si>
    <t>УП.03</t>
  </si>
  <si>
    <t>ПП.03</t>
  </si>
  <si>
    <t>итого по УП</t>
  </si>
  <si>
    <t xml:space="preserve">произв. практики </t>
  </si>
  <si>
    <t>Преподаватели</t>
  </si>
  <si>
    <t>трактористы</t>
  </si>
  <si>
    <t>элекромонтёры</t>
  </si>
  <si>
    <t>повара</t>
  </si>
  <si>
    <t>продавцы</t>
  </si>
  <si>
    <t>наладчики</t>
  </si>
  <si>
    <t>Кобзева Е.В.</t>
  </si>
  <si>
    <t>предметы</t>
  </si>
  <si>
    <t>лит - ра</t>
  </si>
  <si>
    <t>история</t>
  </si>
  <si>
    <t>Обухова Н.С.</t>
  </si>
  <si>
    <t>Дмитриева Н.М.</t>
  </si>
  <si>
    <t xml:space="preserve">матем </t>
  </si>
  <si>
    <t>Сатькина Л.А.</t>
  </si>
  <si>
    <t>физика</t>
  </si>
  <si>
    <t>ПузиковаГ.Н.</t>
  </si>
  <si>
    <t xml:space="preserve">биология </t>
  </si>
  <si>
    <t>Мазурина З.Х.</t>
  </si>
  <si>
    <t>ф-ра</t>
  </si>
  <si>
    <t>Яковлев В.М.</t>
  </si>
  <si>
    <t>Килина Н.В.</t>
  </si>
  <si>
    <t xml:space="preserve">информатика </t>
  </si>
  <si>
    <t>Шевчук Л.В.</t>
  </si>
  <si>
    <t>Муллагалеева Р.А.</t>
  </si>
  <si>
    <t xml:space="preserve">психолог.п. </t>
  </si>
  <si>
    <t>Тулупов Н.И</t>
  </si>
  <si>
    <t xml:space="preserve">технолог.слес. </t>
  </si>
  <si>
    <t>Ушмодина Е.А.</t>
  </si>
  <si>
    <t>Мясникова В.П.</t>
  </si>
  <si>
    <t>осн.рын.эконом</t>
  </si>
  <si>
    <t>Пётова М.В.</t>
  </si>
  <si>
    <t>кулинария</t>
  </si>
  <si>
    <t>Тропынина Т.А.</t>
  </si>
  <si>
    <t xml:space="preserve">Кулинария </t>
  </si>
  <si>
    <t xml:space="preserve">Портнов Н.В. </t>
  </si>
  <si>
    <t xml:space="preserve">Трактор и авто </t>
  </si>
  <si>
    <t>Хныков В.Ю.</t>
  </si>
  <si>
    <t xml:space="preserve">СХМ </t>
  </si>
  <si>
    <t>Грамотова Т.М.</t>
  </si>
  <si>
    <t xml:space="preserve">Тов.Н. </t>
  </si>
  <si>
    <t>Шафигуллин Ф.С.</t>
  </si>
  <si>
    <t xml:space="preserve">Трактор и авто ЛПЗ </t>
  </si>
  <si>
    <r>
      <t>Консультации</t>
    </r>
    <r>
      <rPr>
        <sz val="14"/>
        <rFont val="Times New Roman"/>
        <family val="1"/>
        <charset val="204"/>
      </rPr>
      <t xml:space="preserve"> на учебную группу по 100 часов в год (всего * час.)</t>
    </r>
  </si>
  <si>
    <t>Основы информационных технологий</t>
  </si>
  <si>
    <t>Основы электроники и цифровой схемотехники</t>
  </si>
  <si>
    <t>Охрана труда и техника безопасности</t>
  </si>
  <si>
    <t>ОП. 05</t>
  </si>
  <si>
    <t>Экономика отрасли и предприятия</t>
  </si>
  <si>
    <t>Обслуживание аппаратного обеспечения персональных компьютеров, серверов, периферийных устройств, оборудования и компьютерной оргтехники</t>
  </si>
  <si>
    <t>МДК.</t>
  </si>
  <si>
    <t>Аппаратное обеспечение  персональных компьютеров и  серверов</t>
  </si>
  <si>
    <t>Установка и обслуживание программного обеспечения персональных компьютеров, серверов, периферийных устройств и оборудования</t>
  </si>
  <si>
    <t>Установка и обслуживание программного обеспечения персональных компьютеров, серверов</t>
  </si>
  <si>
    <t>Модернизация аппаратного обеспечения персональных компьютеров, серверов, периферийных устройств и оборудования</t>
  </si>
  <si>
    <t>Модернизация аппаратного обеспечения персональных компьютеров и  серверов</t>
  </si>
  <si>
    <t>Модернизация программного обеспечения персональных компьютеров, серверов, периферийных устройств и оборудования</t>
  </si>
  <si>
    <t>Модернизация программного обеспечения персональных компьютеров и серверов</t>
  </si>
  <si>
    <r>
      <t xml:space="preserve">Рабочий учебный план по професии  </t>
    </r>
    <r>
      <rPr>
        <b/>
        <u/>
        <sz val="24"/>
        <color theme="1"/>
        <rFont val="Calibri"/>
        <family val="2"/>
        <charset val="204"/>
        <scheme val="minor"/>
      </rPr>
      <t>230103.04   "Наладчик аппаратного и программного производства"</t>
    </r>
  </si>
  <si>
    <t>ПА</t>
  </si>
  <si>
    <t>Промежуточная итоговая аттестация</t>
  </si>
  <si>
    <t>2 нед</t>
  </si>
  <si>
    <t>1нед</t>
  </si>
  <si>
    <t>Итого по ООД</t>
  </si>
  <si>
    <t>История</t>
  </si>
  <si>
    <t>Техническое  черчение</t>
  </si>
  <si>
    <t>итого по циклам и разделу ФК</t>
  </si>
  <si>
    <t>итого по циклу ПМ</t>
  </si>
  <si>
    <t xml:space="preserve"> </t>
  </si>
  <si>
    <t xml:space="preserve">Основы материаловедения и технология общеслесарных работ </t>
  </si>
  <si>
    <t>Техническая механика с основами технических измерений</t>
  </si>
  <si>
    <t>Эксплуатация и техническое обслуживание  сельскохозяйственных машин и оборудования</t>
  </si>
  <si>
    <t>Технология механизированных работ в сельском хозяйстве</t>
  </si>
  <si>
    <t>Выполнение слесарных работ по ремонту и техническому обслуживанию сельскохозяйственных машин и оборудования</t>
  </si>
  <si>
    <t>Технология слесарных работ по ремонту и техническому обслуживанию сельскохозяйственных машин и оборудования</t>
  </si>
  <si>
    <t>Транспортировка грузов</t>
  </si>
  <si>
    <t>Теоретическая подготовка водителей автомобилей категории "С"</t>
  </si>
  <si>
    <r>
      <t xml:space="preserve">РАБОЧИЙ  УЧЕБНЫЙ  ПЛАН  ПО  ПРОФЕССИИ  </t>
    </r>
    <r>
      <rPr>
        <b/>
        <u/>
        <sz val="14"/>
        <color theme="1"/>
        <rFont val="Times New Roman"/>
        <family val="1"/>
        <charset val="204"/>
      </rPr>
      <t>110800.02 "ТРАКТОРИСТ-МАШИНИСТ С/Х  ПРОИЗВОДСТВА"</t>
    </r>
  </si>
  <si>
    <t>ОДБ.01.</t>
  </si>
  <si>
    <t>ОДБ.02.</t>
  </si>
  <si>
    <t>ОДБ.03.</t>
  </si>
  <si>
    <t>ОДБ.04.</t>
  </si>
  <si>
    <t>ОДБ.05.</t>
  </si>
  <si>
    <t>ОДБ.06.</t>
  </si>
  <si>
    <t>ОДБ.07.</t>
  </si>
  <si>
    <t>ОДБ.08.</t>
  </si>
  <si>
    <t>ОДБ.09.</t>
  </si>
  <si>
    <t>ОДП.01.</t>
  </si>
  <si>
    <t>ОДП.02.</t>
  </si>
  <si>
    <t>ОДП.03.</t>
  </si>
  <si>
    <t>ПП.00</t>
  </si>
  <si>
    <t>"Утверждаю"</t>
  </si>
  <si>
    <t>Директор ГАОУ НПО ПУ №17</t>
  </si>
  <si>
    <t>____________Шерстобитов А.Х.</t>
  </si>
  <si>
    <t>"______" ______________ 20_____</t>
  </si>
  <si>
    <t>21.5+1</t>
  </si>
  <si>
    <t>16.5+0.5</t>
  </si>
  <si>
    <t>17.</t>
  </si>
  <si>
    <t>13+9</t>
  </si>
  <si>
    <t>8+4.5</t>
  </si>
  <si>
    <t>Зам. директора по УПР        Камсков В.М.</t>
  </si>
  <si>
    <t>Зам. директора по ООД        Обухова Н.С.</t>
  </si>
  <si>
    <t>-,-,Э1</t>
  </si>
  <si>
    <t>З1,ДЗ2,-</t>
  </si>
  <si>
    <t>-,ДЗ1,-</t>
  </si>
  <si>
    <t>-,-,-</t>
  </si>
  <si>
    <t>3,7,1</t>
  </si>
  <si>
    <t>-,ДЗ1,Э2</t>
  </si>
  <si>
    <t>-,-,Э2</t>
  </si>
  <si>
    <t>-,2,2</t>
  </si>
  <si>
    <t>3,9,3</t>
  </si>
  <si>
    <t>-,ДЗ2,-</t>
  </si>
  <si>
    <t>-,ДЗ3,-</t>
  </si>
  <si>
    <t>-,3,1</t>
  </si>
  <si>
    <t>-,-,Эк3</t>
  </si>
  <si>
    <t>-,-,Э3</t>
  </si>
  <si>
    <t>-,-,Эк2</t>
  </si>
  <si>
    <t>-,6,5</t>
  </si>
  <si>
    <t>-,7,5</t>
  </si>
  <si>
    <t>3,18,9</t>
  </si>
  <si>
    <t>2з,ДЗ2,-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</si>
</sst>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38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4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u/>
      <sz val="36"/>
      <color theme="1"/>
      <name val="Calibri"/>
      <family val="2"/>
      <charset val="204"/>
      <scheme val="minor"/>
    </font>
    <font>
      <b/>
      <u/>
      <sz val="24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u/>
      <sz val="20"/>
      <color theme="1"/>
      <name val="Calibri"/>
      <family val="2"/>
      <charset val="204"/>
      <scheme val="minor"/>
    </font>
    <font>
      <b/>
      <u/>
      <sz val="2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</font>
    <font>
      <b/>
      <sz val="14"/>
      <name val="Calibri"/>
      <family val="2"/>
      <charset val="204"/>
      <scheme val="minor"/>
    </font>
    <font>
      <b/>
      <sz val="14"/>
      <color rgb="FF0066FF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CE6C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44" fontId="37" fillId="0" borderId="0" applyFont="0" applyFill="0" applyBorder="0" applyAlignment="0" applyProtection="0"/>
  </cellStyleXfs>
  <cellXfs count="403">
    <xf numFmtId="0" fontId="0" fillId="0" borderId="0" xfId="0"/>
    <xf numFmtId="0" fontId="4" fillId="0" borderId="0" xfId="0" applyFont="1"/>
    <xf numFmtId="0" fontId="12" fillId="0" borderId="0" xfId="0" applyFont="1" applyAlignment="1">
      <alignment horizontal="justify"/>
    </xf>
    <xf numFmtId="0" fontId="13" fillId="0" borderId="0" xfId="1" applyAlignment="1" applyProtection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top" wrapText="1"/>
    </xf>
    <xf numFmtId="0" fontId="14" fillId="0" borderId="0" xfId="0" applyFont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3" fillId="0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2" fillId="0" borderId="1" xfId="0" applyFont="1" applyBorder="1"/>
    <xf numFmtId="0" fontId="2" fillId="0" borderId="0" xfId="0" applyFont="1"/>
    <xf numFmtId="0" fontId="16" fillId="0" borderId="1" xfId="1" applyFont="1" applyBorder="1" applyAlignment="1" applyProtection="1">
      <alignment horizont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justify"/>
    </xf>
    <xf numFmtId="0" fontId="17" fillId="0" borderId="1" xfId="0" applyFont="1" applyBorder="1" applyAlignment="1">
      <alignment wrapText="1"/>
    </xf>
    <xf numFmtId="0" fontId="1" fillId="0" borderId="0" xfId="0" applyFont="1"/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16" fillId="0" borderId="1" xfId="1" applyFont="1" applyBorder="1" applyAlignment="1" applyProtection="1">
      <alignment horizontal="center" vertical="top" wrapText="1"/>
    </xf>
    <xf numFmtId="0" fontId="19" fillId="0" borderId="0" xfId="0" applyFont="1" applyAlignment="1">
      <alignment horizontal="justify"/>
    </xf>
    <xf numFmtId="0" fontId="20" fillId="0" borderId="1" xfId="0" applyFont="1" applyBorder="1"/>
    <xf numFmtId="0" fontId="14" fillId="0" borderId="1" xfId="0" applyFont="1" applyBorder="1"/>
    <xf numFmtId="0" fontId="8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14" fillId="2" borderId="1" xfId="0" applyFont="1" applyFill="1" applyBorder="1"/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4" fillId="3" borderId="1" xfId="0" applyFont="1" applyFill="1" applyBorder="1"/>
    <xf numFmtId="0" fontId="8" fillId="4" borderId="1" xfId="0" applyFont="1" applyFill="1" applyBorder="1" applyAlignment="1">
      <alignment horizontal="center" wrapText="1"/>
    </xf>
    <xf numFmtId="0" fontId="1" fillId="4" borderId="1" xfId="0" applyFont="1" applyFill="1" applyBorder="1"/>
    <xf numFmtId="0" fontId="14" fillId="4" borderId="1" xfId="0" applyFont="1" applyFill="1" applyBorder="1"/>
    <xf numFmtId="0" fontId="21" fillId="0" borderId="0" xfId="0" applyFont="1"/>
    <xf numFmtId="0" fontId="3" fillId="0" borderId="0" xfId="0" applyFont="1"/>
    <xf numFmtId="0" fontId="8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textRotation="90"/>
    </xf>
    <xf numFmtId="0" fontId="20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20" fillId="0" borderId="1" xfId="0" applyFont="1" applyBorder="1" applyAlignment="1">
      <alignment vertical="top" wrapText="1"/>
    </xf>
    <xf numFmtId="0" fontId="20" fillId="0" borderId="2" xfId="0" applyFont="1" applyBorder="1" applyAlignment="1">
      <alignment vertical="top" wrapText="1"/>
    </xf>
    <xf numFmtId="0" fontId="20" fillId="0" borderId="3" xfId="0" applyFont="1" applyBorder="1" applyAlignment="1">
      <alignment vertical="top" wrapText="1"/>
    </xf>
    <xf numFmtId="0" fontId="20" fillId="0" borderId="8" xfId="0" applyFont="1" applyBorder="1" applyAlignment="1">
      <alignment vertical="top" wrapText="1"/>
    </xf>
    <xf numFmtId="0" fontId="6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20" fillId="2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wrapText="1"/>
    </xf>
    <xf numFmtId="0" fontId="6" fillId="5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/>
    <xf numFmtId="0" fontId="20" fillId="5" borderId="1" xfId="0" applyFont="1" applyFill="1" applyBorder="1"/>
    <xf numFmtId="0" fontId="8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14" fillId="5" borderId="1" xfId="0" applyFont="1" applyFill="1" applyBorder="1"/>
    <xf numFmtId="0" fontId="6" fillId="0" borderId="1" xfId="0" applyFont="1" applyBorder="1" applyAlignment="1">
      <alignment vertical="center" wrapText="1"/>
    </xf>
    <xf numFmtId="0" fontId="8" fillId="6" borderId="1" xfId="0" applyFont="1" applyFill="1" applyBorder="1" applyAlignment="1">
      <alignment wrapText="1"/>
    </xf>
    <xf numFmtId="0" fontId="6" fillId="6" borderId="1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0" fontId="14" fillId="6" borderId="1" xfId="0" applyFont="1" applyFill="1" applyBorder="1"/>
    <xf numFmtId="0" fontId="6" fillId="6" borderId="1" xfId="0" applyFont="1" applyFill="1" applyBorder="1" applyAlignment="1">
      <alignment horizontal="center" vertical="top" wrapText="1"/>
    </xf>
    <xf numFmtId="0" fontId="2" fillId="6" borderId="1" xfId="0" applyFont="1" applyFill="1" applyBorder="1"/>
    <xf numFmtId="0" fontId="20" fillId="6" borderId="1" xfId="0" applyFont="1" applyFill="1" applyBorder="1"/>
    <xf numFmtId="0" fontId="16" fillId="6" borderId="1" xfId="1" applyFont="1" applyFill="1" applyBorder="1" applyAlignment="1" applyProtection="1">
      <alignment horizontal="center" wrapText="1"/>
    </xf>
    <xf numFmtId="0" fontId="8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/>
    <xf numFmtId="0" fontId="2" fillId="0" borderId="0" xfId="0" applyFont="1" applyFill="1"/>
    <xf numFmtId="0" fontId="29" fillId="0" borderId="1" xfId="0" applyFont="1" applyBorder="1" applyAlignment="1">
      <alignment horizontal="center" wrapText="1"/>
    </xf>
    <xf numFmtId="0" fontId="31" fillId="0" borderId="9" xfId="0" applyFont="1" applyBorder="1"/>
    <xf numFmtId="0" fontId="0" fillId="0" borderId="9" xfId="0" applyBorder="1"/>
    <xf numFmtId="0" fontId="31" fillId="7" borderId="9" xfId="0" applyFont="1" applyFill="1" applyBorder="1"/>
    <xf numFmtId="0" fontId="29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30" fillId="0" borderId="0" xfId="0" applyFont="1"/>
    <xf numFmtId="0" fontId="18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textRotation="90"/>
    </xf>
    <xf numFmtId="0" fontId="18" fillId="0" borderId="1" xfId="0" applyFont="1" applyBorder="1" applyAlignment="1">
      <alignment textRotation="90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3" fillId="0" borderId="1" xfId="1" applyFont="1" applyBorder="1" applyAlignment="1" applyProtection="1">
      <alignment horizontal="center" wrapText="1"/>
    </xf>
    <xf numFmtId="0" fontId="30" fillId="0" borderId="1" xfId="0" applyFont="1" applyBorder="1"/>
    <xf numFmtId="0" fontId="17" fillId="0" borderId="1" xfId="0" applyFont="1" applyBorder="1"/>
    <xf numFmtId="0" fontId="29" fillId="2" borderId="1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/>
    </xf>
    <xf numFmtId="0" fontId="32" fillId="2" borderId="1" xfId="0" applyFont="1" applyFill="1" applyBorder="1"/>
    <xf numFmtId="0" fontId="18" fillId="2" borderId="1" xfId="0" applyFont="1" applyFill="1" applyBorder="1"/>
    <xf numFmtId="0" fontId="18" fillId="0" borderId="1" xfId="0" applyFont="1" applyBorder="1"/>
    <xf numFmtId="0" fontId="29" fillId="6" borderId="1" xfId="0" applyFont="1" applyFill="1" applyBorder="1" applyAlignment="1">
      <alignment wrapText="1"/>
    </xf>
    <xf numFmtId="0" fontId="10" fillId="6" borderId="1" xfId="0" applyFont="1" applyFill="1" applyBorder="1" applyAlignment="1">
      <alignment horizontal="center" wrapText="1"/>
    </xf>
    <xf numFmtId="0" fontId="29" fillId="6" borderId="1" xfId="0" applyFont="1" applyFill="1" applyBorder="1" applyAlignment="1">
      <alignment horizontal="center" wrapText="1"/>
    </xf>
    <xf numFmtId="0" fontId="18" fillId="6" borderId="1" xfId="0" applyFont="1" applyFill="1" applyBorder="1"/>
    <xf numFmtId="0" fontId="29" fillId="0" borderId="1" xfId="0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wrapText="1"/>
    </xf>
    <xf numFmtId="0" fontId="33" fillId="0" borderId="1" xfId="1" applyFont="1" applyBorder="1" applyAlignment="1" applyProtection="1">
      <alignment horizontal="center" vertical="top" wrapText="1"/>
    </xf>
    <xf numFmtId="0" fontId="29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0" fillId="0" borderId="2" xfId="0" applyFont="1" applyBorder="1" applyAlignment="1">
      <alignment horizontal="center" wrapText="1"/>
    </xf>
    <xf numFmtId="0" fontId="17" fillId="0" borderId="0" xfId="0" applyFont="1" applyAlignment="1">
      <alignment wrapText="1"/>
    </xf>
    <xf numFmtId="0" fontId="30" fillId="6" borderId="1" xfId="0" applyFont="1" applyFill="1" applyBorder="1"/>
    <xf numFmtId="0" fontId="17" fillId="6" borderId="1" xfId="0" applyFont="1" applyFill="1" applyBorder="1"/>
    <xf numFmtId="0" fontId="33" fillId="6" borderId="1" xfId="1" applyFont="1" applyFill="1" applyBorder="1" applyAlignment="1" applyProtection="1">
      <alignment horizontal="center" wrapText="1"/>
    </xf>
    <xf numFmtId="0" fontId="29" fillId="6" borderId="1" xfId="0" applyFont="1" applyFill="1" applyBorder="1" applyAlignment="1">
      <alignment horizontal="center" vertical="top" wrapText="1"/>
    </xf>
    <xf numFmtId="0" fontId="32" fillId="6" borderId="1" xfId="0" applyFont="1" applyFill="1" applyBorder="1"/>
    <xf numFmtId="0" fontId="29" fillId="4" borderId="1" xfId="0" applyFont="1" applyFill="1" applyBorder="1" applyAlignment="1">
      <alignment horizontal="center" wrapText="1"/>
    </xf>
    <xf numFmtId="0" fontId="32" fillId="4" borderId="1" xfId="0" applyFont="1" applyFill="1" applyBorder="1"/>
    <xf numFmtId="0" fontId="18" fillId="4" borderId="1" xfId="0" applyFont="1" applyFill="1" applyBorder="1"/>
    <xf numFmtId="0" fontId="17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8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2" xfId="0" applyFont="1" applyBorder="1" applyAlignment="1">
      <alignment vertical="top" wrapText="1"/>
    </xf>
    <xf numFmtId="0" fontId="18" fillId="0" borderId="3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top" wrapText="1"/>
    </xf>
    <xf numFmtId="0" fontId="29" fillId="0" borderId="1" xfId="0" applyFont="1" applyFill="1" applyBorder="1" applyAlignment="1">
      <alignment horizontal="center" wrapText="1"/>
    </xf>
    <xf numFmtId="0" fontId="32" fillId="0" borderId="1" xfId="0" applyFont="1" applyFill="1" applyBorder="1"/>
    <xf numFmtId="0" fontId="18" fillId="0" borderId="1" xfId="0" applyFont="1" applyFill="1" applyBorder="1"/>
    <xf numFmtId="0" fontId="1" fillId="0" borderId="1" xfId="0" applyFont="1" applyFill="1" applyBorder="1"/>
    <xf numFmtId="0" fontId="29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 textRotation="90" wrapText="1"/>
    </xf>
    <xf numFmtId="0" fontId="15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2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wrapText="1"/>
    </xf>
    <xf numFmtId="0" fontId="2" fillId="0" borderId="9" xfId="0" applyFont="1" applyBorder="1"/>
    <xf numFmtId="0" fontId="20" fillId="0" borderId="9" xfId="0" applyFont="1" applyBorder="1"/>
    <xf numFmtId="0" fontId="8" fillId="2" borderId="9" xfId="0" applyFont="1" applyFill="1" applyBorder="1" applyAlignment="1">
      <alignment wrapText="1"/>
    </xf>
    <xf numFmtId="0" fontId="8" fillId="2" borderId="9" xfId="0" applyFont="1" applyFill="1" applyBorder="1" applyAlignment="1">
      <alignment horizontal="center" wrapText="1"/>
    </xf>
    <xf numFmtId="0" fontId="1" fillId="2" borderId="9" xfId="0" applyFont="1" applyFill="1" applyBorder="1"/>
    <xf numFmtId="0" fontId="8" fillId="0" borderId="9" xfId="0" applyFont="1" applyBorder="1" applyAlignment="1">
      <alignment horizontal="center" vertical="top" wrapText="1"/>
    </xf>
    <xf numFmtId="0" fontId="20" fillId="0" borderId="9" xfId="0" applyFont="1" applyBorder="1" applyAlignment="1">
      <alignment vertical="top" wrapText="1"/>
    </xf>
    <xf numFmtId="0" fontId="14" fillId="0" borderId="9" xfId="0" applyFont="1" applyFill="1" applyBorder="1" applyAlignment="1">
      <alignment wrapText="1"/>
    </xf>
    <xf numFmtId="0" fontId="6" fillId="0" borderId="9" xfId="0" applyFont="1" applyFill="1" applyBorder="1" applyAlignment="1">
      <alignment horizontal="center" wrapText="1"/>
    </xf>
    <xf numFmtId="0" fontId="2" fillId="0" borderId="9" xfId="0" applyFont="1" applyFill="1" applyBorder="1"/>
    <xf numFmtId="0" fontId="20" fillId="0" borderId="9" xfId="0" applyFont="1" applyFill="1" applyBorder="1" applyAlignment="1">
      <alignment wrapText="1"/>
    </xf>
    <xf numFmtId="0" fontId="8" fillId="0" borderId="9" xfId="0" applyFont="1" applyFill="1" applyBorder="1" applyAlignment="1">
      <alignment wrapText="1"/>
    </xf>
    <xf numFmtId="0" fontId="6" fillId="0" borderId="9" xfId="0" applyFont="1" applyFill="1" applyBorder="1" applyAlignment="1">
      <alignment horizontal="center" vertical="top" wrapText="1"/>
    </xf>
    <xf numFmtId="0" fontId="20" fillId="0" borderId="9" xfId="0" applyFont="1" applyFill="1" applyBorder="1" applyAlignment="1">
      <alignment vertical="top" wrapText="1"/>
    </xf>
    <xf numFmtId="0" fontId="6" fillId="0" borderId="9" xfId="0" applyFont="1" applyFill="1" applyBorder="1" applyAlignment="1">
      <alignment wrapText="1"/>
    </xf>
    <xf numFmtId="0" fontId="8" fillId="4" borderId="9" xfId="0" applyFont="1" applyFill="1" applyBorder="1" applyAlignment="1">
      <alignment horizontal="center" wrapText="1"/>
    </xf>
    <xf numFmtId="0" fontId="29" fillId="0" borderId="9" xfId="0" applyFont="1" applyFill="1" applyBorder="1" applyAlignment="1">
      <alignment horizontal="left" wrapText="1"/>
    </xf>
    <xf numFmtId="0" fontId="10" fillId="0" borderId="9" xfId="0" applyFont="1" applyFill="1" applyBorder="1" applyAlignment="1">
      <alignment horizontal="left" wrapText="1"/>
    </xf>
    <xf numFmtId="0" fontId="8" fillId="0" borderId="9" xfId="0" applyFont="1" applyFill="1" applyBorder="1" applyAlignment="1">
      <alignment horizontal="left" wrapText="1"/>
    </xf>
    <xf numFmtId="0" fontId="10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/>
    </xf>
    <xf numFmtId="0" fontId="14" fillId="0" borderId="9" xfId="0" applyFont="1" applyFill="1" applyBorder="1" applyAlignment="1">
      <alignment horizontal="left"/>
    </xf>
    <xf numFmtId="0" fontId="29" fillId="0" borderId="9" xfId="0" applyFont="1" applyBorder="1" applyAlignment="1">
      <alignment wrapText="1"/>
    </xf>
    <xf numFmtId="0" fontId="10" fillId="0" borderId="9" xfId="0" applyFont="1" applyBorder="1" applyAlignment="1">
      <alignment horizontal="center" wrapText="1"/>
    </xf>
    <xf numFmtId="0" fontId="29" fillId="0" borderId="9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34" fillId="0" borderId="9" xfId="0" applyFont="1" applyBorder="1" applyAlignment="1">
      <alignment horizontal="center"/>
    </xf>
    <xf numFmtId="0" fontId="8" fillId="8" borderId="9" xfId="0" applyFont="1" applyFill="1" applyBorder="1" applyAlignment="1">
      <alignment wrapText="1"/>
    </xf>
    <xf numFmtId="0" fontId="8" fillId="8" borderId="9" xfId="0" applyFont="1" applyFill="1" applyBorder="1" applyAlignment="1">
      <alignment horizontal="center" wrapText="1"/>
    </xf>
    <xf numFmtId="0" fontId="14" fillId="8" borderId="9" xfId="0" applyFont="1" applyFill="1" applyBorder="1"/>
    <xf numFmtId="0" fontId="8" fillId="9" borderId="9" xfId="0" applyFont="1" applyFill="1" applyBorder="1" applyAlignment="1">
      <alignment wrapText="1"/>
    </xf>
    <xf numFmtId="0" fontId="8" fillId="9" borderId="9" xfId="0" applyFont="1" applyFill="1" applyBorder="1" applyAlignment="1">
      <alignment horizontal="center" wrapText="1"/>
    </xf>
    <xf numFmtId="0" fontId="1" fillId="9" borderId="9" xfId="0" applyFont="1" applyFill="1" applyBorder="1"/>
    <xf numFmtId="0" fontId="1" fillId="8" borderId="9" xfId="0" applyFont="1" applyFill="1" applyBorder="1"/>
    <xf numFmtId="0" fontId="14" fillId="0" borderId="9" xfId="0" applyFont="1" applyBorder="1" applyAlignment="1">
      <alignment horizontal="center" vertical="center" textRotation="90"/>
    </xf>
    <xf numFmtId="0" fontId="8" fillId="10" borderId="9" xfId="0" applyFont="1" applyFill="1" applyBorder="1" applyAlignment="1">
      <alignment wrapText="1"/>
    </xf>
    <xf numFmtId="0" fontId="6" fillId="10" borderId="9" xfId="0" applyFont="1" applyFill="1" applyBorder="1" applyAlignment="1">
      <alignment horizontal="center" wrapText="1"/>
    </xf>
    <xf numFmtId="0" fontId="0" fillId="10" borderId="9" xfId="0" applyFill="1" applyBorder="1"/>
    <xf numFmtId="0" fontId="2" fillId="10" borderId="9" xfId="0" applyFont="1" applyFill="1" applyBorder="1"/>
    <xf numFmtId="0" fontId="8" fillId="10" borderId="9" xfId="0" applyFont="1" applyFill="1" applyBorder="1" applyAlignment="1">
      <alignment horizontal="center" wrapText="1"/>
    </xf>
    <xf numFmtId="0" fontId="3" fillId="11" borderId="9" xfId="0" applyFont="1" applyFill="1" applyBorder="1" applyAlignment="1">
      <alignment horizontal="center" vertical="center"/>
    </xf>
    <xf numFmtId="0" fontId="6" fillId="11" borderId="9" xfId="0" applyFont="1" applyFill="1" applyBorder="1" applyAlignment="1">
      <alignment horizontal="center" wrapText="1"/>
    </xf>
    <xf numFmtId="0" fontId="8" fillId="11" borderId="9" xfId="0" applyFont="1" applyFill="1" applyBorder="1" applyAlignment="1">
      <alignment horizontal="center" wrapText="1"/>
    </xf>
    <xf numFmtId="0" fontId="2" fillId="11" borderId="9" xfId="0" applyFont="1" applyFill="1" applyBorder="1"/>
    <xf numFmtId="0" fontId="1" fillId="11" borderId="9" xfId="0" applyFont="1" applyFill="1" applyBorder="1"/>
    <xf numFmtId="0" fontId="20" fillId="11" borderId="9" xfId="0" applyFont="1" applyFill="1" applyBorder="1"/>
    <xf numFmtId="0" fontId="14" fillId="11" borderId="9" xfId="0" applyFont="1" applyFill="1" applyBorder="1"/>
    <xf numFmtId="0" fontId="1" fillId="11" borderId="9" xfId="0" applyFont="1" applyFill="1" applyBorder="1" applyAlignment="1">
      <alignment horizontal="left"/>
    </xf>
    <xf numFmtId="0" fontId="0" fillId="11" borderId="9" xfId="0" applyFill="1" applyBorder="1"/>
    <xf numFmtId="0" fontId="14" fillId="11" borderId="9" xfId="0" applyFont="1" applyFill="1" applyBorder="1" applyAlignment="1">
      <alignment horizontal="left"/>
    </xf>
    <xf numFmtId="0" fontId="8" fillId="11" borderId="9" xfId="0" applyFont="1" applyFill="1" applyBorder="1" applyAlignment="1">
      <alignment horizontal="left" wrapText="1"/>
    </xf>
    <xf numFmtId="0" fontId="5" fillId="11" borderId="9" xfId="0" applyFont="1" applyFill="1" applyBorder="1" applyAlignment="1">
      <alignment horizontal="center" wrapText="1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8" fillId="11" borderId="9" xfId="0" applyFont="1" applyFill="1" applyBorder="1" applyAlignment="1">
      <alignment horizontal="center" vertical="top" wrapText="1"/>
    </xf>
    <xf numFmtId="0" fontId="34" fillId="11" borderId="9" xfId="0" applyFont="1" applyFill="1" applyBorder="1" applyAlignment="1">
      <alignment horizontal="center"/>
    </xf>
    <xf numFmtId="0" fontId="35" fillId="0" borderId="13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wrapText="1"/>
    </xf>
    <xf numFmtId="0" fontId="2" fillId="0" borderId="13" xfId="0" applyFont="1" applyFill="1" applyBorder="1"/>
    <xf numFmtId="0" fontId="8" fillId="0" borderId="12" xfId="0" applyFont="1" applyFill="1" applyBorder="1" applyAlignment="1">
      <alignment wrapText="1"/>
    </xf>
    <xf numFmtId="0" fontId="6" fillId="0" borderId="12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/>
    <xf numFmtId="0" fontId="35" fillId="0" borderId="13" xfId="0" applyFont="1" applyFill="1" applyBorder="1" applyAlignment="1">
      <alignment horizontal="center" vertical="center" wrapText="1"/>
    </xf>
    <xf numFmtId="0" fontId="8" fillId="11" borderId="12" xfId="0" applyFont="1" applyFill="1" applyBorder="1" applyAlignment="1">
      <alignment horizontal="center" wrapText="1"/>
    </xf>
    <xf numFmtId="0" fontId="14" fillId="11" borderId="12" xfId="0" applyFont="1" applyFill="1" applyBorder="1"/>
    <xf numFmtId="0" fontId="14" fillId="11" borderId="13" xfId="0" applyFont="1" applyFill="1" applyBorder="1"/>
    <xf numFmtId="0" fontId="8" fillId="11" borderId="13" xfId="0" applyFont="1" applyFill="1" applyBorder="1" applyAlignment="1">
      <alignment horizontal="center" wrapText="1"/>
    </xf>
    <xf numFmtId="0" fontId="1" fillId="11" borderId="13" xfId="0" applyFont="1" applyFill="1" applyBorder="1"/>
    <xf numFmtId="0" fontId="1" fillId="0" borderId="9" xfId="0" applyFont="1" applyBorder="1"/>
    <xf numFmtId="0" fontId="1" fillId="10" borderId="9" xfId="0" applyFont="1" applyFill="1" applyBorder="1"/>
    <xf numFmtId="0" fontId="1" fillId="0" borderId="9" xfId="0" applyFont="1" applyFill="1" applyBorder="1"/>
    <xf numFmtId="0" fontId="6" fillId="15" borderId="9" xfId="0" applyFont="1" applyFill="1" applyBorder="1" applyAlignment="1">
      <alignment wrapText="1"/>
    </xf>
    <xf numFmtId="0" fontId="6" fillId="15" borderId="9" xfId="0" applyFont="1" applyFill="1" applyBorder="1" applyAlignment="1">
      <alignment horizontal="center" wrapText="1"/>
    </xf>
    <xf numFmtId="0" fontId="2" fillId="15" borderId="9" xfId="0" applyFont="1" applyFill="1" applyBorder="1"/>
    <xf numFmtId="0" fontId="20" fillId="15" borderId="9" xfId="0" applyFont="1" applyFill="1" applyBorder="1"/>
    <xf numFmtId="0" fontId="1" fillId="15" borderId="9" xfId="0" applyFont="1" applyFill="1" applyBorder="1"/>
    <xf numFmtId="0" fontId="6" fillId="0" borderId="12" xfId="0" applyFont="1" applyFill="1" applyBorder="1" applyAlignment="1">
      <alignment wrapText="1"/>
    </xf>
    <xf numFmtId="0" fontId="6" fillId="0" borderId="13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vertical="top" wrapText="1"/>
    </xf>
    <xf numFmtId="0" fontId="14" fillId="0" borderId="9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wrapText="1"/>
    </xf>
    <xf numFmtId="0" fontId="7" fillId="10" borderId="9" xfId="0" applyFont="1" applyFill="1" applyBorder="1" applyAlignment="1">
      <alignment horizontal="center" wrapText="1"/>
    </xf>
    <xf numFmtId="0" fontId="8" fillId="10" borderId="13" xfId="0" applyFont="1" applyFill="1" applyBorder="1" applyAlignment="1">
      <alignment wrapText="1"/>
    </xf>
    <xf numFmtId="0" fontId="8" fillId="10" borderId="13" xfId="0" applyFont="1" applyFill="1" applyBorder="1" applyAlignment="1">
      <alignment horizontal="center" wrapText="1"/>
    </xf>
    <xf numFmtId="0" fontId="2" fillId="10" borderId="13" xfId="0" applyFont="1" applyFill="1" applyBorder="1"/>
    <xf numFmtId="0" fontId="14" fillId="10" borderId="13" xfId="0" applyFont="1" applyFill="1" applyBorder="1"/>
    <xf numFmtId="0" fontId="1" fillId="10" borderId="13" xfId="0" applyFont="1" applyFill="1" applyBorder="1"/>
    <xf numFmtId="0" fontId="6" fillId="15" borderId="9" xfId="0" applyFont="1" applyFill="1" applyBorder="1" applyAlignment="1">
      <alignment horizontal="center" vertical="center" wrapText="1"/>
    </xf>
    <xf numFmtId="0" fontId="6" fillId="15" borderId="12" xfId="0" applyFont="1" applyFill="1" applyBorder="1" applyAlignment="1">
      <alignment horizontal="center" wrapText="1"/>
    </xf>
    <xf numFmtId="0" fontId="6" fillId="15" borderId="13" xfId="0" applyFont="1" applyFill="1" applyBorder="1" applyAlignment="1">
      <alignment horizontal="center" wrapText="1"/>
    </xf>
    <xf numFmtId="0" fontId="2" fillId="15" borderId="13" xfId="0" applyFont="1" applyFill="1" applyBorder="1"/>
    <xf numFmtId="0" fontId="2" fillId="15" borderId="12" xfId="0" applyFont="1" applyFill="1" applyBorder="1"/>
    <xf numFmtId="0" fontId="3" fillId="15" borderId="9" xfId="0" applyFont="1" applyFill="1" applyBorder="1" applyAlignment="1">
      <alignment horizontal="center" vertical="center"/>
    </xf>
    <xf numFmtId="0" fontId="8" fillId="16" borderId="9" xfId="0" applyFont="1" applyFill="1" applyBorder="1" applyAlignment="1">
      <alignment horizontal="center" wrapText="1"/>
    </xf>
    <xf numFmtId="0" fontId="14" fillId="16" borderId="9" xfId="0" applyFont="1" applyFill="1" applyBorder="1"/>
    <xf numFmtId="0" fontId="8" fillId="0" borderId="9" xfId="0" applyFont="1" applyFill="1" applyBorder="1" applyAlignment="1">
      <alignment horizontal="center" wrapText="1"/>
    </xf>
    <xf numFmtId="0" fontId="22" fillId="0" borderId="0" xfId="0" applyFont="1" applyAlignment="1"/>
    <xf numFmtId="0" fontId="20" fillId="11" borderId="12" xfId="0" applyFont="1" applyFill="1" applyBorder="1"/>
    <xf numFmtId="0" fontId="2" fillId="11" borderId="12" xfId="0" applyFont="1" applyFill="1" applyBorder="1"/>
    <xf numFmtId="0" fontId="20" fillId="11" borderId="13" xfId="0" applyFont="1" applyFill="1" applyBorder="1"/>
    <xf numFmtId="0" fontId="2" fillId="11" borderId="13" xfId="0" applyFont="1" applyFill="1" applyBorder="1"/>
    <xf numFmtId="0" fontId="6" fillId="11" borderId="13" xfId="0" applyFont="1" applyFill="1" applyBorder="1" applyAlignment="1">
      <alignment horizontal="center" wrapText="1"/>
    </xf>
    <xf numFmtId="0" fontId="8" fillId="10" borderId="13" xfId="0" applyFont="1" applyFill="1" applyBorder="1" applyAlignment="1">
      <alignment horizontal="center" vertical="center" wrapText="1"/>
    </xf>
    <xf numFmtId="0" fontId="14" fillId="0" borderId="0" xfId="0" applyFont="1" applyAlignment="1"/>
    <xf numFmtId="0" fontId="14" fillId="0" borderId="9" xfId="0" applyFont="1" applyBorder="1"/>
    <xf numFmtId="0" fontId="1" fillId="0" borderId="9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14" fillId="0" borderId="9" xfId="0" applyFont="1" applyFill="1" applyBorder="1"/>
    <xf numFmtId="0" fontId="20" fillId="0" borderId="9" xfId="0" applyFont="1" applyFill="1" applyBorder="1"/>
    <xf numFmtId="0" fontId="20" fillId="0" borderId="0" xfId="0" applyFont="1"/>
    <xf numFmtId="0" fontId="29" fillId="0" borderId="9" xfId="0" applyFont="1" applyBorder="1" applyAlignment="1">
      <alignment wrapText="1"/>
    </xf>
    <xf numFmtId="0" fontId="14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wrapText="1"/>
    </xf>
    <xf numFmtId="0" fontId="8" fillId="8" borderId="9" xfId="0" quotePrefix="1" applyFont="1" applyFill="1" applyBorder="1" applyAlignment="1">
      <alignment horizontal="center" wrapText="1"/>
    </xf>
    <xf numFmtId="0" fontId="6" fillId="2" borderId="9" xfId="0" quotePrefix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vertical="center" wrapText="1"/>
    </xf>
    <xf numFmtId="0" fontId="20" fillId="15" borderId="12" xfId="0" applyFont="1" applyFill="1" applyBorder="1"/>
    <xf numFmtId="16" fontId="8" fillId="0" borderId="9" xfId="2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textRotation="90"/>
    </xf>
    <xf numFmtId="0" fontId="14" fillId="0" borderId="3" xfId="0" applyFont="1" applyBorder="1" applyAlignment="1">
      <alignment horizontal="center" vertical="center" textRotation="90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0" borderId="0" xfId="1" applyAlignment="1" applyProtection="1">
      <alignment horizont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8" fillId="4" borderId="1" xfId="0" applyFont="1" applyFill="1" applyBorder="1" applyAlignment="1">
      <alignment horizontal="right" wrapText="1"/>
    </xf>
    <xf numFmtId="0" fontId="14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textRotation="90"/>
    </xf>
    <xf numFmtId="0" fontId="14" fillId="0" borderId="5" xfId="0" applyFont="1" applyBorder="1" applyAlignment="1">
      <alignment horizontal="center" vertical="center" textRotation="90" wrapText="1"/>
    </xf>
    <xf numFmtId="0" fontId="14" fillId="0" borderId="6" xfId="0" applyFont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29" fillId="0" borderId="9" xfId="0" applyFont="1" applyBorder="1" applyAlignment="1">
      <alignment wrapText="1"/>
    </xf>
    <xf numFmtId="0" fontId="8" fillId="0" borderId="9" xfId="0" applyFont="1" applyBorder="1" applyAlignment="1">
      <alignment vertical="center" textRotation="90" wrapText="1"/>
    </xf>
    <xf numFmtId="0" fontId="10" fillId="0" borderId="9" xfId="0" applyFont="1" applyBorder="1" applyAlignment="1">
      <alignment horizontal="center" wrapText="1"/>
    </xf>
    <xf numFmtId="0" fontId="10" fillId="0" borderId="9" xfId="0" applyFont="1" applyBorder="1" applyAlignment="1">
      <alignment wrapText="1"/>
    </xf>
    <xf numFmtId="0" fontId="30" fillId="0" borderId="9" xfId="0" applyFont="1" applyBorder="1" applyAlignment="1">
      <alignment wrapText="1"/>
    </xf>
    <xf numFmtId="0" fontId="10" fillId="13" borderId="10" xfId="0" applyFont="1" applyFill="1" applyBorder="1" applyAlignment="1">
      <alignment horizontal="center" wrapText="1"/>
    </xf>
    <xf numFmtId="0" fontId="10" fillId="13" borderId="11" xfId="0" applyFont="1" applyFill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14" borderId="10" xfId="0" applyFont="1" applyFill="1" applyBorder="1" applyAlignment="1">
      <alignment horizontal="center" wrapText="1"/>
    </xf>
    <xf numFmtId="0" fontId="10" fillId="14" borderId="11" xfId="0" applyFont="1" applyFill="1" applyBorder="1" applyAlignment="1">
      <alignment horizontal="center" wrapText="1"/>
    </xf>
    <xf numFmtId="0" fontId="10" fillId="12" borderId="10" xfId="0" applyFont="1" applyFill="1" applyBorder="1" applyAlignment="1">
      <alignment horizontal="center" wrapText="1"/>
    </xf>
    <xf numFmtId="0" fontId="10" fillId="12" borderId="11" xfId="0" applyFont="1" applyFill="1" applyBorder="1" applyAlignment="1">
      <alignment horizontal="center" wrapText="1"/>
    </xf>
    <xf numFmtId="0" fontId="18" fillId="0" borderId="1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textRotation="90" wrapText="1"/>
    </xf>
    <xf numFmtId="0" fontId="14" fillId="0" borderId="9" xfId="0" applyFont="1" applyBorder="1" applyAlignment="1">
      <alignment horizontal="center" vertical="center" textRotation="90"/>
    </xf>
    <xf numFmtId="0" fontId="18" fillId="0" borderId="9" xfId="0" applyFont="1" applyBorder="1" applyAlignment="1">
      <alignment horizontal="center" wrapText="1"/>
    </xf>
    <xf numFmtId="0" fontId="14" fillId="0" borderId="9" xfId="0" applyFont="1" applyBorder="1" applyAlignment="1">
      <alignment horizontal="center" vertical="center"/>
    </xf>
    <xf numFmtId="0" fontId="15" fillId="11" borderId="9" xfId="0" applyFont="1" applyFill="1" applyBorder="1" applyAlignment="1">
      <alignment horizontal="center" vertical="center" wrapText="1"/>
    </xf>
    <xf numFmtId="0" fontId="14" fillId="11" borderId="14" xfId="0" applyFont="1" applyFill="1" applyBorder="1" applyAlignment="1">
      <alignment horizontal="center" vertical="center" textRotation="90" wrapText="1"/>
    </xf>
    <xf numFmtId="0" fontId="14" fillId="11" borderId="13" xfId="0" applyFont="1" applyFill="1" applyBorder="1" applyAlignment="1">
      <alignment horizontal="center" vertical="center" textRotation="90" wrapText="1"/>
    </xf>
    <xf numFmtId="0" fontId="14" fillId="0" borderId="10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29" fillId="0" borderId="1" xfId="0" applyFont="1" applyBorder="1" applyAlignment="1">
      <alignment horizontal="center" textRotation="90" wrapText="1"/>
    </xf>
    <xf numFmtId="0" fontId="10" fillId="0" borderId="1" xfId="0" applyFont="1" applyBorder="1" applyAlignment="1">
      <alignment horizontal="center" wrapText="1"/>
    </xf>
    <xf numFmtId="0" fontId="2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right" wrapText="1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5" xfId="0" applyFont="1" applyBorder="1" applyAlignment="1">
      <alignment horizontal="center" vertical="center" textRotation="90"/>
    </xf>
    <xf numFmtId="0" fontId="18" fillId="0" borderId="6" xfId="0" applyFont="1" applyBorder="1" applyAlignment="1">
      <alignment horizontal="center" vertical="center" textRotation="90"/>
    </xf>
    <xf numFmtId="0" fontId="18" fillId="0" borderId="3" xfId="0" applyFont="1" applyBorder="1" applyAlignment="1">
      <alignment horizontal="center" vertical="center" textRotation="90"/>
    </xf>
    <xf numFmtId="0" fontId="18" fillId="0" borderId="5" xfId="0" applyFont="1" applyBorder="1" applyAlignment="1">
      <alignment horizontal="center" vertical="center" textRotation="90" wrapText="1"/>
    </xf>
    <xf numFmtId="0" fontId="18" fillId="0" borderId="6" xfId="0" applyFont="1" applyBorder="1" applyAlignment="1">
      <alignment horizontal="center" vertical="center" textRotation="90" wrapText="1"/>
    </xf>
    <xf numFmtId="0" fontId="18" fillId="0" borderId="3" xfId="0" applyFont="1" applyBorder="1" applyAlignment="1">
      <alignment horizontal="center" vertical="center" textRotation="90" wrapText="1"/>
    </xf>
    <xf numFmtId="0" fontId="18" fillId="0" borderId="4" xfId="0" applyFont="1" applyBorder="1" applyAlignment="1">
      <alignment horizontal="center" wrapText="1"/>
    </xf>
    <xf numFmtId="0" fontId="18" fillId="0" borderId="7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  <colors>
    <mruColors>
      <color rgb="FFECE6CA"/>
      <color rgb="FF0066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67"/>
  <sheetViews>
    <sheetView topLeftCell="A40" zoomScale="71" zoomScaleNormal="71" workbookViewId="0">
      <selection sqref="A1:Z57"/>
    </sheetView>
  </sheetViews>
  <sheetFormatPr defaultRowHeight="18.75"/>
  <cols>
    <col min="1" max="1" width="14.7109375" customWidth="1"/>
    <col min="2" max="2" width="63.42578125" customWidth="1"/>
    <col min="3" max="3" width="8.5703125" style="34" customWidth="1"/>
    <col min="4" max="4" width="7.7109375" customWidth="1"/>
    <col min="5" max="5" width="8" customWidth="1"/>
    <col min="6" max="6" width="7.140625" customWidth="1"/>
    <col min="7" max="7" width="9.7109375" customWidth="1"/>
    <col min="8" max="8" width="11.7109375" customWidth="1"/>
    <col min="9" max="9" width="8.5703125" customWidth="1"/>
    <col min="10" max="10" width="5" customWidth="1"/>
    <col min="11" max="11" width="7.28515625" customWidth="1"/>
    <col min="12" max="12" width="6.42578125" customWidth="1"/>
    <col min="13" max="13" width="4" customWidth="1"/>
    <col min="14" max="14" width="8.28515625" customWidth="1"/>
    <col min="15" max="15" width="8.42578125" customWidth="1"/>
    <col min="16" max="16" width="4.140625" customWidth="1"/>
    <col min="17" max="17" width="8.42578125" customWidth="1"/>
    <col min="18" max="18" width="6.5703125" customWidth="1"/>
    <col min="19" max="19" width="3.42578125" customWidth="1"/>
    <col min="20" max="20" width="7.7109375" customWidth="1"/>
    <col min="22" max="22" width="4" customWidth="1"/>
    <col min="23" max="23" width="8" customWidth="1"/>
    <col min="24" max="24" width="5.85546875" customWidth="1"/>
    <col min="25" max="25" width="12.42578125" customWidth="1"/>
    <col min="26" max="26" width="9.85546875" customWidth="1"/>
  </cols>
  <sheetData>
    <row r="1" spans="1:26" s="60" customFormat="1" ht="46.5">
      <c r="A1" s="324" t="s">
        <v>145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</row>
    <row r="2" spans="1:26" ht="23.25">
      <c r="A2" s="1"/>
    </row>
    <row r="3" spans="1:26" ht="23.25">
      <c r="A3" s="1"/>
    </row>
    <row r="4" spans="1:26" ht="24" thickBot="1">
      <c r="A4" s="1"/>
    </row>
    <row r="5" spans="1:26" s="15" customFormat="1" ht="24.75" customHeight="1" thickBot="1">
      <c r="A5" s="317" t="s">
        <v>33</v>
      </c>
      <c r="B5" s="320" t="s">
        <v>34</v>
      </c>
      <c r="C5" s="323" t="s">
        <v>35</v>
      </c>
      <c r="D5" s="306" t="s">
        <v>36</v>
      </c>
      <c r="E5" s="306"/>
      <c r="F5" s="306"/>
      <c r="G5" s="306"/>
      <c r="H5" s="306"/>
      <c r="I5" s="308" t="s">
        <v>43</v>
      </c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10"/>
      <c r="Y5" s="326" t="s">
        <v>48</v>
      </c>
      <c r="Z5" s="326" t="s">
        <v>51</v>
      </c>
    </row>
    <row r="6" spans="1:26" s="15" customFormat="1" ht="33.75" customHeight="1" thickBot="1">
      <c r="A6" s="318"/>
      <c r="B6" s="321"/>
      <c r="C6" s="323"/>
      <c r="D6" s="304" t="s">
        <v>38</v>
      </c>
      <c r="E6" s="328" t="s">
        <v>39</v>
      </c>
      <c r="F6" s="331" t="s">
        <v>37</v>
      </c>
      <c r="G6" s="332"/>
      <c r="H6" s="333"/>
      <c r="I6" s="334" t="s">
        <v>44</v>
      </c>
      <c r="J6" s="335"/>
      <c r="K6" s="335"/>
      <c r="L6" s="335"/>
      <c r="M6" s="336"/>
      <c r="N6" s="337" t="s">
        <v>48</v>
      </c>
      <c r="O6" s="334" t="s">
        <v>49</v>
      </c>
      <c r="P6" s="335"/>
      <c r="Q6" s="335"/>
      <c r="R6" s="335"/>
      <c r="S6" s="336"/>
      <c r="T6" s="337" t="s">
        <v>48</v>
      </c>
      <c r="U6" s="334" t="s">
        <v>50</v>
      </c>
      <c r="V6" s="335"/>
      <c r="W6" s="335"/>
      <c r="X6" s="27"/>
      <c r="Y6" s="326"/>
      <c r="Z6" s="326"/>
    </row>
    <row r="7" spans="1:26" s="15" customFormat="1" ht="54" customHeight="1" thickBot="1">
      <c r="A7" s="318"/>
      <c r="B7" s="321"/>
      <c r="C7" s="323"/>
      <c r="D7" s="327"/>
      <c r="E7" s="329"/>
      <c r="F7" s="304" t="s">
        <v>0</v>
      </c>
      <c r="G7" s="306" t="s">
        <v>40</v>
      </c>
      <c r="H7" s="306"/>
      <c r="I7" s="17" t="s">
        <v>45</v>
      </c>
      <c r="J7" s="73" t="s">
        <v>47</v>
      </c>
      <c r="K7" s="307" t="s">
        <v>46</v>
      </c>
      <c r="L7" s="307"/>
      <c r="M7" s="67" t="s">
        <v>47</v>
      </c>
      <c r="N7" s="338"/>
      <c r="O7" s="17" t="s">
        <v>45</v>
      </c>
      <c r="P7" s="67" t="s">
        <v>47</v>
      </c>
      <c r="Q7" s="307" t="s">
        <v>46</v>
      </c>
      <c r="R7" s="307"/>
      <c r="S7" s="67" t="s">
        <v>47</v>
      </c>
      <c r="T7" s="338"/>
      <c r="U7" s="17" t="s">
        <v>45</v>
      </c>
      <c r="V7" s="67" t="s">
        <v>47</v>
      </c>
      <c r="W7" s="74" t="s">
        <v>46</v>
      </c>
      <c r="X7" s="26" t="s">
        <v>93</v>
      </c>
      <c r="Y7" s="326"/>
      <c r="Z7" s="326"/>
    </row>
    <row r="8" spans="1:26" s="15" customFormat="1" ht="54" customHeight="1" thickBot="1">
      <c r="A8" s="319"/>
      <c r="B8" s="322"/>
      <c r="C8" s="323"/>
      <c r="D8" s="305"/>
      <c r="E8" s="330"/>
      <c r="F8" s="305"/>
      <c r="G8" s="20" t="s">
        <v>41</v>
      </c>
      <c r="H8" s="25" t="s">
        <v>42</v>
      </c>
      <c r="I8" s="20">
        <v>17</v>
      </c>
      <c r="J8" s="20">
        <v>2</v>
      </c>
      <c r="K8" s="20">
        <v>20</v>
      </c>
      <c r="L8" s="20">
        <v>3</v>
      </c>
      <c r="M8" s="20">
        <v>9</v>
      </c>
      <c r="N8" s="339"/>
      <c r="O8" s="21">
        <v>17</v>
      </c>
      <c r="P8" s="21">
        <v>2</v>
      </c>
      <c r="Q8" s="21">
        <v>19</v>
      </c>
      <c r="R8" s="21">
        <v>3</v>
      </c>
      <c r="S8" s="21">
        <v>9</v>
      </c>
      <c r="T8" s="339"/>
      <c r="U8" s="21">
        <v>17</v>
      </c>
      <c r="V8" s="21">
        <v>2</v>
      </c>
      <c r="W8" s="21">
        <v>6</v>
      </c>
      <c r="X8" s="21">
        <v>1</v>
      </c>
      <c r="Y8" s="326"/>
      <c r="Z8" s="326"/>
    </row>
    <row r="9" spans="1:26" ht="24" thickBot="1">
      <c r="A9" s="5">
        <v>1</v>
      </c>
      <c r="B9" s="18">
        <v>2</v>
      </c>
      <c r="C9" s="36">
        <v>3</v>
      </c>
      <c r="D9">
        <v>4</v>
      </c>
      <c r="E9" s="18">
        <v>5</v>
      </c>
      <c r="F9" s="31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8">
        <v>13</v>
      </c>
      <c r="N9" s="18">
        <v>14</v>
      </c>
      <c r="O9" s="18">
        <v>15</v>
      </c>
      <c r="P9" s="18">
        <v>16</v>
      </c>
      <c r="Q9" s="19">
        <v>17</v>
      </c>
      <c r="R9" s="19">
        <v>18</v>
      </c>
      <c r="S9" s="19">
        <v>19</v>
      </c>
      <c r="T9" s="19">
        <v>20</v>
      </c>
      <c r="U9" s="19">
        <v>21</v>
      </c>
      <c r="V9" s="19">
        <v>22</v>
      </c>
      <c r="W9" s="19">
        <v>23</v>
      </c>
      <c r="X9" s="19"/>
      <c r="Y9" s="19">
        <v>26</v>
      </c>
      <c r="Z9" s="19">
        <v>27</v>
      </c>
    </row>
    <row r="10" spans="1:26" s="34" customFormat="1" ht="19.5" thickBot="1">
      <c r="A10" s="24" t="s">
        <v>1</v>
      </c>
      <c r="B10" s="24" t="s">
        <v>52</v>
      </c>
      <c r="C10" s="35" t="s">
        <v>91</v>
      </c>
      <c r="D10" s="36">
        <v>114</v>
      </c>
      <c r="E10" s="10" t="s">
        <v>2</v>
      </c>
      <c r="F10" s="36">
        <v>114</v>
      </c>
      <c r="G10" s="10">
        <v>86</v>
      </c>
      <c r="H10" s="10">
        <v>28</v>
      </c>
      <c r="I10" s="10">
        <v>34</v>
      </c>
      <c r="J10" s="10" t="s">
        <v>2</v>
      </c>
      <c r="K10" s="10">
        <v>40</v>
      </c>
      <c r="L10" s="10"/>
      <c r="M10" s="10" t="s">
        <v>2</v>
      </c>
      <c r="N10" s="10">
        <f>I10+K10</f>
        <v>74</v>
      </c>
      <c r="O10" s="10">
        <v>40</v>
      </c>
      <c r="P10" s="33"/>
      <c r="Q10" s="33"/>
      <c r="R10" s="33"/>
      <c r="S10" s="33"/>
      <c r="T10" s="33">
        <f>O10+Q10</f>
        <v>40</v>
      </c>
      <c r="U10" s="46"/>
      <c r="V10" s="33"/>
      <c r="W10" s="33"/>
      <c r="X10" s="33"/>
      <c r="Y10" s="46"/>
      <c r="Z10" s="33">
        <f t="shared" ref="Z10:Z23" si="0">N10+T10+Y10</f>
        <v>114</v>
      </c>
    </row>
    <row r="11" spans="1:26" s="34" customFormat="1" ht="19.5" thickBot="1">
      <c r="A11" s="24" t="s">
        <v>54</v>
      </c>
      <c r="B11" s="24" t="s">
        <v>53</v>
      </c>
      <c r="C11" s="10" t="s">
        <v>92</v>
      </c>
      <c r="D11" s="10">
        <v>215</v>
      </c>
      <c r="E11" s="10" t="s">
        <v>2</v>
      </c>
      <c r="F11" s="10">
        <v>215</v>
      </c>
      <c r="G11" s="10">
        <v>161</v>
      </c>
      <c r="H11" s="10">
        <v>54</v>
      </c>
      <c r="I11" s="10">
        <v>68</v>
      </c>
      <c r="J11" s="10" t="s">
        <v>2</v>
      </c>
      <c r="K11" s="10">
        <v>80</v>
      </c>
      <c r="L11" s="10"/>
      <c r="M11" s="10" t="s">
        <v>2</v>
      </c>
      <c r="N11" s="10">
        <f t="shared" ref="N11:N48" si="1">I11+K11</f>
        <v>148</v>
      </c>
      <c r="O11" s="10">
        <v>67</v>
      </c>
      <c r="P11" s="33"/>
      <c r="Q11" s="33"/>
      <c r="R11" s="33"/>
      <c r="S11" s="33"/>
      <c r="T11" s="33">
        <f t="shared" ref="T11:T48" si="2">O11+Q11</f>
        <v>67</v>
      </c>
      <c r="U11" s="46"/>
      <c r="V11" s="33"/>
      <c r="W11" s="33"/>
      <c r="X11" s="33"/>
      <c r="Y11" s="46"/>
      <c r="Z11" s="33">
        <f t="shared" si="0"/>
        <v>215</v>
      </c>
    </row>
    <row r="12" spans="1:26" s="34" customFormat="1" ht="19.5" thickBot="1">
      <c r="A12" s="24" t="s">
        <v>55</v>
      </c>
      <c r="B12" s="24" t="s">
        <v>57</v>
      </c>
      <c r="C12" s="10"/>
      <c r="D12" s="10">
        <v>171</v>
      </c>
      <c r="E12" s="10"/>
      <c r="F12" s="10">
        <v>171</v>
      </c>
      <c r="G12" s="10">
        <v>129</v>
      </c>
      <c r="H12" s="10">
        <v>42</v>
      </c>
      <c r="I12" s="10">
        <v>44</v>
      </c>
      <c r="J12" s="10"/>
      <c r="K12" s="10">
        <v>60</v>
      </c>
      <c r="L12" s="10"/>
      <c r="M12" s="10"/>
      <c r="N12" s="10">
        <f t="shared" si="1"/>
        <v>104</v>
      </c>
      <c r="O12" s="10">
        <v>34</v>
      </c>
      <c r="P12" s="33"/>
      <c r="Q12" s="33">
        <v>33</v>
      </c>
      <c r="R12" s="33"/>
      <c r="S12" s="33"/>
      <c r="T12" s="33">
        <f t="shared" si="2"/>
        <v>67</v>
      </c>
      <c r="U12" s="46"/>
      <c r="V12" s="33"/>
      <c r="W12" s="33"/>
      <c r="X12" s="33"/>
      <c r="Y12" s="46"/>
      <c r="Z12" s="33">
        <f t="shared" si="0"/>
        <v>171</v>
      </c>
    </row>
    <row r="13" spans="1:26" s="34" customFormat="1" ht="19.5" thickBot="1">
      <c r="A13" s="24" t="s">
        <v>56</v>
      </c>
      <c r="B13" s="24" t="s">
        <v>58</v>
      </c>
      <c r="C13" s="10"/>
      <c r="D13" s="10">
        <v>114</v>
      </c>
      <c r="E13" s="10"/>
      <c r="F13" s="10">
        <v>114</v>
      </c>
      <c r="G13" s="10">
        <v>86</v>
      </c>
      <c r="H13" s="10">
        <v>28</v>
      </c>
      <c r="I13" s="10">
        <v>34</v>
      </c>
      <c r="J13" s="10"/>
      <c r="K13" s="10">
        <v>40</v>
      </c>
      <c r="L13" s="10"/>
      <c r="M13" s="10"/>
      <c r="N13" s="10">
        <f t="shared" si="1"/>
        <v>74</v>
      </c>
      <c r="O13" s="10">
        <v>40</v>
      </c>
      <c r="P13" s="33"/>
      <c r="Q13" s="33"/>
      <c r="R13" s="33"/>
      <c r="S13" s="33"/>
      <c r="T13" s="33">
        <f t="shared" si="2"/>
        <v>40</v>
      </c>
      <c r="U13" s="46"/>
      <c r="V13" s="33"/>
      <c r="W13" s="33"/>
      <c r="X13" s="33"/>
      <c r="Y13" s="46"/>
      <c r="Z13" s="33">
        <f t="shared" si="0"/>
        <v>114</v>
      </c>
    </row>
    <row r="14" spans="1:26" s="34" customFormat="1" ht="19.5" thickBot="1">
      <c r="A14" s="24" t="s">
        <v>59</v>
      </c>
      <c r="B14" s="24" t="s">
        <v>61</v>
      </c>
      <c r="C14" s="10"/>
      <c r="D14" s="10">
        <v>114</v>
      </c>
      <c r="E14" s="10"/>
      <c r="F14" s="10">
        <v>114</v>
      </c>
      <c r="G14" s="10">
        <v>86</v>
      </c>
      <c r="H14" s="10">
        <v>28</v>
      </c>
      <c r="I14" s="10"/>
      <c r="J14" s="10"/>
      <c r="K14" s="10">
        <v>40</v>
      </c>
      <c r="L14" s="10"/>
      <c r="M14" s="10"/>
      <c r="N14" s="10">
        <f t="shared" si="1"/>
        <v>40</v>
      </c>
      <c r="O14" s="10"/>
      <c r="P14" s="33"/>
      <c r="Q14" s="33"/>
      <c r="R14" s="33"/>
      <c r="S14" s="33"/>
      <c r="T14" s="33">
        <f t="shared" si="2"/>
        <v>0</v>
      </c>
      <c r="U14" s="46">
        <v>74</v>
      </c>
      <c r="V14" s="33"/>
      <c r="W14" s="33"/>
      <c r="X14" s="33"/>
      <c r="Y14" s="46">
        <f>U14+W14</f>
        <v>74</v>
      </c>
      <c r="Z14" s="33">
        <f t="shared" si="0"/>
        <v>114</v>
      </c>
    </row>
    <row r="15" spans="1:26" s="34" customFormat="1" ht="19.5" thickBot="1">
      <c r="A15" s="24" t="s">
        <v>60</v>
      </c>
      <c r="B15" s="24" t="s">
        <v>65</v>
      </c>
      <c r="C15" s="10"/>
      <c r="D15" s="10">
        <v>114</v>
      </c>
      <c r="E15" s="10"/>
      <c r="F15" s="10">
        <v>114</v>
      </c>
      <c r="G15" s="10">
        <v>86</v>
      </c>
      <c r="H15" s="10">
        <v>28</v>
      </c>
      <c r="I15" s="10">
        <v>34</v>
      </c>
      <c r="J15" s="10"/>
      <c r="K15" s="10">
        <v>40</v>
      </c>
      <c r="L15" s="10"/>
      <c r="M15" s="10"/>
      <c r="N15" s="10">
        <f t="shared" si="1"/>
        <v>74</v>
      </c>
      <c r="O15" s="10">
        <v>40</v>
      </c>
      <c r="P15" s="33"/>
      <c r="Q15" s="33"/>
      <c r="R15" s="33"/>
      <c r="S15" s="33"/>
      <c r="T15" s="33">
        <f t="shared" si="2"/>
        <v>40</v>
      </c>
      <c r="U15" s="46"/>
      <c r="V15" s="33"/>
      <c r="W15" s="33"/>
      <c r="X15" s="33"/>
      <c r="Y15" s="46"/>
      <c r="Z15" s="33">
        <f t="shared" si="0"/>
        <v>114</v>
      </c>
    </row>
    <row r="16" spans="1:26" s="34" customFormat="1" ht="19.5" thickBot="1">
      <c r="A16" s="24" t="s">
        <v>62</v>
      </c>
      <c r="B16" s="24" t="s">
        <v>66</v>
      </c>
      <c r="C16" s="10"/>
      <c r="D16" s="10">
        <v>114</v>
      </c>
      <c r="E16" s="10"/>
      <c r="F16" s="10">
        <v>114</v>
      </c>
      <c r="G16" s="10">
        <v>86</v>
      </c>
      <c r="H16" s="10">
        <v>28</v>
      </c>
      <c r="I16" s="10">
        <v>34</v>
      </c>
      <c r="J16" s="10"/>
      <c r="K16" s="10">
        <v>40</v>
      </c>
      <c r="L16" s="10"/>
      <c r="M16" s="10"/>
      <c r="N16" s="10">
        <f t="shared" si="1"/>
        <v>74</v>
      </c>
      <c r="O16" s="10"/>
      <c r="P16" s="33"/>
      <c r="Q16" s="33">
        <v>40</v>
      </c>
      <c r="R16" s="33"/>
      <c r="S16" s="33"/>
      <c r="T16" s="33">
        <f t="shared" si="2"/>
        <v>40</v>
      </c>
      <c r="U16" s="46"/>
      <c r="V16" s="33"/>
      <c r="W16" s="33"/>
      <c r="X16" s="33"/>
      <c r="Y16" s="46"/>
      <c r="Z16" s="33">
        <f t="shared" si="0"/>
        <v>114</v>
      </c>
    </row>
    <row r="17" spans="1:26" s="34" customFormat="1" ht="19.5" thickBot="1">
      <c r="A17" s="24" t="s">
        <v>63</v>
      </c>
      <c r="B17" s="24" t="s">
        <v>17</v>
      </c>
      <c r="C17" s="10"/>
      <c r="D17" s="10">
        <v>171</v>
      </c>
      <c r="E17" s="10"/>
      <c r="F17" s="10">
        <v>171</v>
      </c>
      <c r="G17" s="10">
        <v>0</v>
      </c>
      <c r="H17" s="10">
        <v>171</v>
      </c>
      <c r="I17" s="10">
        <v>51</v>
      </c>
      <c r="J17" s="10"/>
      <c r="K17" s="10">
        <v>60</v>
      </c>
      <c r="L17" s="10"/>
      <c r="M17" s="10"/>
      <c r="N17" s="10">
        <f t="shared" si="1"/>
        <v>111</v>
      </c>
      <c r="O17" s="10">
        <v>30</v>
      </c>
      <c r="P17" s="33"/>
      <c r="Q17" s="33">
        <v>30</v>
      </c>
      <c r="R17" s="33"/>
      <c r="S17" s="33"/>
      <c r="T17" s="33">
        <f t="shared" si="2"/>
        <v>60</v>
      </c>
      <c r="U17" s="46"/>
      <c r="V17" s="33"/>
      <c r="W17" s="33"/>
      <c r="X17" s="33"/>
      <c r="Y17" s="46"/>
      <c r="Z17" s="33">
        <f t="shared" si="0"/>
        <v>171</v>
      </c>
    </row>
    <row r="18" spans="1:26" s="34" customFormat="1" ht="19.5" thickBot="1">
      <c r="A18" s="24" t="s">
        <v>64</v>
      </c>
      <c r="B18" s="24" t="s">
        <v>67</v>
      </c>
      <c r="C18" s="10"/>
      <c r="D18" s="10">
        <v>70</v>
      </c>
      <c r="E18" s="10"/>
      <c r="F18" s="10">
        <v>70</v>
      </c>
      <c r="G18" s="10">
        <v>50</v>
      </c>
      <c r="H18" s="10">
        <v>20</v>
      </c>
      <c r="I18" s="10">
        <v>34</v>
      </c>
      <c r="J18" s="10"/>
      <c r="K18" s="10">
        <v>36</v>
      </c>
      <c r="L18" s="10"/>
      <c r="M18" s="10"/>
      <c r="N18" s="10">
        <f t="shared" si="1"/>
        <v>70</v>
      </c>
      <c r="O18" s="10"/>
      <c r="P18" s="33"/>
      <c r="Q18" s="33"/>
      <c r="R18" s="33"/>
      <c r="S18" s="33"/>
      <c r="T18" s="33">
        <f t="shared" si="2"/>
        <v>0</v>
      </c>
      <c r="U18" s="46"/>
      <c r="V18" s="33"/>
      <c r="W18" s="33"/>
      <c r="X18" s="33"/>
      <c r="Y18" s="46"/>
      <c r="Z18" s="33">
        <f t="shared" si="0"/>
        <v>70</v>
      </c>
    </row>
    <row r="19" spans="1:26" s="40" customFormat="1" ht="19.5" thickBot="1">
      <c r="A19" s="32"/>
      <c r="B19" s="41" t="s">
        <v>75</v>
      </c>
      <c r="C19" s="42"/>
      <c r="D19" s="42">
        <f>SUM(D10:D18)</f>
        <v>1197</v>
      </c>
      <c r="E19" s="42"/>
      <c r="F19" s="42">
        <f>SUM(F10:F18)</f>
        <v>1197</v>
      </c>
      <c r="G19" s="42">
        <f>SUM(G10:G18)</f>
        <v>770</v>
      </c>
      <c r="H19" s="42">
        <f>SUM(H10:H18)</f>
        <v>427</v>
      </c>
      <c r="I19" s="42">
        <f>SUM(I10:I18)</f>
        <v>333</v>
      </c>
      <c r="J19" s="42"/>
      <c r="K19" s="42">
        <f>SUM(K10:K18)</f>
        <v>436</v>
      </c>
      <c r="L19" s="42"/>
      <c r="M19" s="42"/>
      <c r="N19" s="42">
        <f t="shared" si="1"/>
        <v>769</v>
      </c>
      <c r="O19" s="42">
        <f>SUM(O10:O18)</f>
        <v>251</v>
      </c>
      <c r="P19" s="43"/>
      <c r="Q19" s="43">
        <f>SUM(Q10:Q18)</f>
        <v>103</v>
      </c>
      <c r="R19" s="43"/>
      <c r="S19" s="43"/>
      <c r="T19" s="43">
        <f t="shared" si="2"/>
        <v>354</v>
      </c>
      <c r="U19" s="52">
        <f>SUM(U10:U18)</f>
        <v>74</v>
      </c>
      <c r="V19" s="43"/>
      <c r="W19" s="43"/>
      <c r="X19" s="43"/>
      <c r="Y19" s="52">
        <f>SUM(Y10:Y18)</f>
        <v>74</v>
      </c>
      <c r="Z19" s="43">
        <f t="shared" si="0"/>
        <v>1197</v>
      </c>
    </row>
    <row r="20" spans="1:26" s="34" customFormat="1" ht="19.5" thickBot="1">
      <c r="A20" s="24" t="s">
        <v>68</v>
      </c>
      <c r="B20" s="24" t="s">
        <v>69</v>
      </c>
      <c r="C20" s="10" t="s">
        <v>94</v>
      </c>
      <c r="D20" s="10">
        <v>342</v>
      </c>
      <c r="E20" s="10" t="s">
        <v>2</v>
      </c>
      <c r="F20" s="10">
        <v>342</v>
      </c>
      <c r="G20" s="10">
        <v>256</v>
      </c>
      <c r="H20" s="10">
        <v>86</v>
      </c>
      <c r="I20" s="10">
        <v>102</v>
      </c>
      <c r="J20" s="10" t="s">
        <v>2</v>
      </c>
      <c r="K20" s="10">
        <v>120</v>
      </c>
      <c r="L20" s="10"/>
      <c r="M20" s="10" t="s">
        <v>2</v>
      </c>
      <c r="N20" s="10">
        <f t="shared" si="1"/>
        <v>222</v>
      </c>
      <c r="O20" s="10">
        <v>60</v>
      </c>
      <c r="P20" s="46"/>
      <c r="Q20" s="46">
        <v>60</v>
      </c>
      <c r="R20" s="46"/>
      <c r="S20" s="46"/>
      <c r="T20" s="46">
        <f t="shared" si="2"/>
        <v>120</v>
      </c>
      <c r="U20" s="46"/>
      <c r="V20" s="46"/>
      <c r="W20" s="46"/>
      <c r="X20" s="46"/>
      <c r="Y20" s="46"/>
      <c r="Z20" s="46">
        <f t="shared" si="0"/>
        <v>342</v>
      </c>
    </row>
    <row r="21" spans="1:26" s="34" customFormat="1" ht="19.5" thickBot="1">
      <c r="A21" s="24" t="s">
        <v>70</v>
      </c>
      <c r="B21" s="24" t="s">
        <v>71</v>
      </c>
      <c r="C21" s="10" t="s">
        <v>94</v>
      </c>
      <c r="D21" s="10">
        <v>285</v>
      </c>
      <c r="E21" s="10" t="s">
        <v>2</v>
      </c>
      <c r="F21" s="10">
        <v>285</v>
      </c>
      <c r="G21" s="10">
        <v>213</v>
      </c>
      <c r="H21" s="10">
        <v>72</v>
      </c>
      <c r="I21" s="10">
        <v>85</v>
      </c>
      <c r="J21" s="10" t="s">
        <v>2</v>
      </c>
      <c r="K21" s="10">
        <v>100</v>
      </c>
      <c r="L21" s="10"/>
      <c r="M21" s="10" t="s">
        <v>2</v>
      </c>
      <c r="N21" s="10">
        <f>I21+K21</f>
        <v>185</v>
      </c>
      <c r="O21" s="10">
        <v>50</v>
      </c>
      <c r="P21" s="46"/>
      <c r="Q21" s="46">
        <v>50</v>
      </c>
      <c r="R21" s="46"/>
      <c r="S21" s="46"/>
      <c r="T21" s="46">
        <f t="shared" si="2"/>
        <v>100</v>
      </c>
      <c r="U21" s="46"/>
      <c r="V21" s="46"/>
      <c r="W21" s="46"/>
      <c r="X21" s="46"/>
      <c r="Y21" s="46"/>
      <c r="Z21" s="46">
        <f t="shared" si="0"/>
        <v>285</v>
      </c>
    </row>
    <row r="22" spans="1:26" s="34" customFormat="1" ht="19.5" thickBot="1">
      <c r="A22" s="24" t="s">
        <v>72</v>
      </c>
      <c r="B22" s="24" t="s">
        <v>73</v>
      </c>
      <c r="C22" s="10"/>
      <c r="D22" s="10">
        <v>228</v>
      </c>
      <c r="E22" s="10"/>
      <c r="F22" s="10">
        <v>228</v>
      </c>
      <c r="G22" s="10">
        <v>168</v>
      </c>
      <c r="H22" s="10">
        <v>60</v>
      </c>
      <c r="I22" s="10">
        <v>68</v>
      </c>
      <c r="J22" s="10"/>
      <c r="K22" s="10">
        <v>80</v>
      </c>
      <c r="L22" s="10"/>
      <c r="M22" s="10"/>
      <c r="N22" s="10">
        <f t="shared" si="1"/>
        <v>148</v>
      </c>
      <c r="O22" s="10">
        <v>40</v>
      </c>
      <c r="P22" s="46"/>
      <c r="Q22" s="46">
        <v>40</v>
      </c>
      <c r="R22" s="46"/>
      <c r="S22" s="46"/>
      <c r="T22" s="46">
        <f t="shared" si="2"/>
        <v>80</v>
      </c>
      <c r="U22" s="46"/>
      <c r="V22" s="46"/>
      <c r="W22" s="46"/>
      <c r="X22" s="46"/>
      <c r="Y22" s="46"/>
      <c r="Z22" s="46">
        <f t="shared" si="0"/>
        <v>228</v>
      </c>
    </row>
    <row r="23" spans="1:26" s="34" customFormat="1" ht="19.5" thickBot="1">
      <c r="A23" s="24"/>
      <c r="B23" s="32" t="s">
        <v>75</v>
      </c>
      <c r="C23" s="11"/>
      <c r="D23" s="11">
        <f>SUM(D20:D22)</f>
        <v>855</v>
      </c>
      <c r="E23" s="11"/>
      <c r="F23" s="11">
        <f>SUM(F20:F22)</f>
        <v>855</v>
      </c>
      <c r="G23" s="11">
        <f>SUM(G20:G22)</f>
        <v>637</v>
      </c>
      <c r="H23" s="11">
        <f>SUM(H20:H22)</f>
        <v>218</v>
      </c>
      <c r="I23" s="11">
        <f>SUM(I20:I22)</f>
        <v>255</v>
      </c>
      <c r="J23" s="11"/>
      <c r="K23" s="11">
        <f>SUM(K20:K22)</f>
        <v>300</v>
      </c>
      <c r="L23" s="11"/>
      <c r="M23" s="11"/>
      <c r="N23" s="11">
        <f t="shared" si="1"/>
        <v>555</v>
      </c>
      <c r="O23" s="11">
        <f>SUM(O20:O22)</f>
        <v>150</v>
      </c>
      <c r="P23" s="47"/>
      <c r="Q23" s="47">
        <f>SUM(Q20:Q22)</f>
        <v>150</v>
      </c>
      <c r="R23" s="47"/>
      <c r="S23" s="47"/>
      <c r="T23" s="46">
        <f t="shared" si="2"/>
        <v>300</v>
      </c>
      <c r="U23" s="47"/>
      <c r="V23" s="47"/>
      <c r="W23" s="47"/>
      <c r="X23" s="47"/>
      <c r="Y23" s="47"/>
      <c r="Z23" s="47">
        <f t="shared" si="0"/>
        <v>855</v>
      </c>
    </row>
    <row r="24" spans="1:26" ht="19.5" thickBot="1">
      <c r="A24" s="30"/>
      <c r="B24" s="99" t="s">
        <v>76</v>
      </c>
      <c r="C24" s="100"/>
      <c r="D24" s="101">
        <f>D19+D23</f>
        <v>2052</v>
      </c>
      <c r="E24" s="102"/>
      <c r="F24" s="101">
        <f>F19+F23</f>
        <v>2052</v>
      </c>
      <c r="G24" s="101">
        <f t="shared" ref="G24:X24" si="3">G19+G23</f>
        <v>1407</v>
      </c>
      <c r="H24" s="101">
        <f t="shared" si="3"/>
        <v>645</v>
      </c>
      <c r="I24" s="101">
        <f t="shared" si="3"/>
        <v>588</v>
      </c>
      <c r="J24" s="101">
        <f t="shared" si="3"/>
        <v>0</v>
      </c>
      <c r="K24" s="101">
        <f t="shared" si="3"/>
        <v>736</v>
      </c>
      <c r="L24" s="101">
        <f t="shared" si="3"/>
        <v>0</v>
      </c>
      <c r="M24" s="101">
        <f t="shared" si="3"/>
        <v>0</v>
      </c>
      <c r="N24" s="101">
        <f t="shared" si="3"/>
        <v>1324</v>
      </c>
      <c r="O24" s="101">
        <f t="shared" si="3"/>
        <v>401</v>
      </c>
      <c r="P24" s="101">
        <f t="shared" si="3"/>
        <v>0</v>
      </c>
      <c r="Q24" s="101">
        <f t="shared" si="3"/>
        <v>253</v>
      </c>
      <c r="R24" s="101">
        <f t="shared" si="3"/>
        <v>0</v>
      </c>
      <c r="S24" s="101">
        <f t="shared" si="3"/>
        <v>0</v>
      </c>
      <c r="T24" s="103">
        <f t="shared" si="2"/>
        <v>654</v>
      </c>
      <c r="U24" s="101">
        <f t="shared" si="3"/>
        <v>74</v>
      </c>
      <c r="V24" s="101">
        <f t="shared" si="3"/>
        <v>0</v>
      </c>
      <c r="W24" s="101">
        <f t="shared" si="3"/>
        <v>0</v>
      </c>
      <c r="X24" s="101">
        <f t="shared" si="3"/>
        <v>0</v>
      </c>
      <c r="Y24" s="101">
        <v>74</v>
      </c>
      <c r="Z24" s="101">
        <f>Z19+Z23</f>
        <v>2052</v>
      </c>
    </row>
    <row r="25" spans="1:26" ht="19.5" customHeight="1" thickBot="1">
      <c r="A25" s="32" t="s">
        <v>3</v>
      </c>
      <c r="B25" s="32" t="s">
        <v>4</v>
      </c>
      <c r="C25" s="8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>
        <f t="shared" si="1"/>
        <v>0</v>
      </c>
      <c r="O25" s="10"/>
      <c r="P25" s="33"/>
      <c r="Q25" s="33"/>
      <c r="R25" s="33"/>
      <c r="S25" s="33"/>
      <c r="T25" s="46">
        <f t="shared" si="2"/>
        <v>0</v>
      </c>
      <c r="U25" s="33"/>
      <c r="V25" s="33"/>
      <c r="W25" s="33"/>
      <c r="X25" s="33"/>
      <c r="Y25" s="33"/>
      <c r="Z25" s="33">
        <f t="shared" ref="Z25:Z48" si="4">N25+T25+Y25</f>
        <v>0</v>
      </c>
    </row>
    <row r="26" spans="1:26" s="34" customFormat="1" ht="19.5" customHeight="1" thickBot="1">
      <c r="A26" s="24" t="s">
        <v>81</v>
      </c>
      <c r="B26" s="24" t="s">
        <v>109</v>
      </c>
      <c r="C26" s="10"/>
      <c r="D26" s="10">
        <v>70</v>
      </c>
      <c r="E26" s="10">
        <v>16</v>
      </c>
      <c r="F26" s="10">
        <v>50</v>
      </c>
      <c r="G26" s="10">
        <v>25</v>
      </c>
      <c r="H26" s="10">
        <v>25</v>
      </c>
      <c r="I26" s="10"/>
      <c r="J26" s="10"/>
      <c r="K26" s="10"/>
      <c r="L26" s="10"/>
      <c r="M26" s="10"/>
      <c r="N26" s="10">
        <f t="shared" si="1"/>
        <v>0</v>
      </c>
      <c r="O26" s="10">
        <v>24</v>
      </c>
      <c r="P26" s="33"/>
      <c r="Q26" s="33">
        <v>26</v>
      </c>
      <c r="R26" s="33"/>
      <c r="S26" s="33"/>
      <c r="T26" s="46">
        <f>O26+Q26</f>
        <v>50</v>
      </c>
      <c r="U26" s="33"/>
      <c r="V26" s="33"/>
      <c r="W26" s="33"/>
      <c r="X26" s="33"/>
      <c r="Y26" s="33">
        <f t="shared" ref="Y26:Y32" si="5">U26+W26</f>
        <v>0</v>
      </c>
      <c r="Z26" s="33">
        <f t="shared" si="4"/>
        <v>50</v>
      </c>
    </row>
    <row r="27" spans="1:26" s="34" customFormat="1" ht="34.5" customHeight="1" thickBot="1">
      <c r="A27" s="24" t="s">
        <v>82</v>
      </c>
      <c r="B27" s="24" t="s">
        <v>110</v>
      </c>
      <c r="C27" s="10"/>
      <c r="D27" s="10">
        <v>70</v>
      </c>
      <c r="E27" s="10">
        <v>16</v>
      </c>
      <c r="F27" s="10">
        <v>50</v>
      </c>
      <c r="G27" s="10">
        <v>25</v>
      </c>
      <c r="H27" s="10">
        <v>25</v>
      </c>
      <c r="I27" s="10"/>
      <c r="J27" s="10"/>
      <c r="K27" s="10"/>
      <c r="L27" s="10"/>
      <c r="M27" s="10"/>
      <c r="N27" s="10">
        <f t="shared" si="1"/>
        <v>0</v>
      </c>
      <c r="O27" s="10">
        <v>26</v>
      </c>
      <c r="P27" s="33"/>
      <c r="Q27" s="33">
        <v>24</v>
      </c>
      <c r="R27" s="33"/>
      <c r="S27" s="33"/>
      <c r="T27" s="46">
        <f t="shared" si="2"/>
        <v>50</v>
      </c>
      <c r="U27" s="33"/>
      <c r="V27" s="33"/>
      <c r="W27" s="33"/>
      <c r="X27" s="33"/>
      <c r="Y27" s="33">
        <f t="shared" si="5"/>
        <v>0</v>
      </c>
      <c r="Z27" s="33">
        <f t="shared" si="4"/>
        <v>50</v>
      </c>
    </row>
    <row r="28" spans="1:26" s="34" customFormat="1" ht="35.25" customHeight="1" thickBot="1">
      <c r="A28" s="24" t="s">
        <v>83</v>
      </c>
      <c r="B28" s="24" t="s">
        <v>111</v>
      </c>
      <c r="C28" s="10"/>
      <c r="D28" s="10">
        <v>70</v>
      </c>
      <c r="E28" s="10">
        <v>22</v>
      </c>
      <c r="F28" s="10">
        <v>43</v>
      </c>
      <c r="G28" s="10">
        <v>20</v>
      </c>
      <c r="H28" s="10">
        <v>20</v>
      </c>
      <c r="I28" s="10"/>
      <c r="J28" s="10"/>
      <c r="K28" s="10"/>
      <c r="L28" s="10"/>
      <c r="M28" s="10"/>
      <c r="N28" s="10">
        <f t="shared" si="1"/>
        <v>0</v>
      </c>
      <c r="O28" s="10"/>
      <c r="P28" s="33"/>
      <c r="Q28" s="33"/>
      <c r="R28" s="33"/>
      <c r="S28" s="33"/>
      <c r="T28" s="46">
        <f t="shared" si="2"/>
        <v>0</v>
      </c>
      <c r="U28" s="33">
        <v>43</v>
      </c>
      <c r="V28" s="33"/>
      <c r="W28" s="33"/>
      <c r="X28" s="33"/>
      <c r="Y28" s="33">
        <f t="shared" si="5"/>
        <v>43</v>
      </c>
      <c r="Z28" s="33">
        <f t="shared" si="4"/>
        <v>43</v>
      </c>
    </row>
    <row r="29" spans="1:26" s="34" customFormat="1" ht="19.5" thickBot="1">
      <c r="A29" s="24" t="s">
        <v>84</v>
      </c>
      <c r="B29" s="24" t="s">
        <v>112</v>
      </c>
      <c r="C29" s="10"/>
      <c r="D29" s="10">
        <v>74</v>
      </c>
      <c r="E29" s="10">
        <v>10</v>
      </c>
      <c r="F29" s="10">
        <v>63</v>
      </c>
      <c r="G29" s="10">
        <v>39</v>
      </c>
      <c r="H29" s="10">
        <v>24</v>
      </c>
      <c r="I29" s="10"/>
      <c r="J29" s="10"/>
      <c r="K29" s="10"/>
      <c r="L29" s="10"/>
      <c r="M29" s="10"/>
      <c r="N29" s="10">
        <f t="shared" si="1"/>
        <v>0</v>
      </c>
      <c r="O29" s="10"/>
      <c r="P29" s="33"/>
      <c r="Q29" s="33"/>
      <c r="R29" s="33"/>
      <c r="S29" s="33"/>
      <c r="T29" s="46">
        <f t="shared" si="2"/>
        <v>0</v>
      </c>
      <c r="U29" s="33">
        <v>63</v>
      </c>
      <c r="V29" s="33"/>
      <c r="W29" s="33"/>
      <c r="X29" s="33"/>
      <c r="Y29" s="33">
        <f t="shared" si="5"/>
        <v>63</v>
      </c>
      <c r="Z29" s="33">
        <f t="shared" si="4"/>
        <v>63</v>
      </c>
    </row>
    <row r="30" spans="1:26" s="34" customFormat="1" ht="22.5" customHeight="1" thickBot="1">
      <c r="A30" s="24" t="s">
        <v>85</v>
      </c>
      <c r="B30" s="24" t="s">
        <v>74</v>
      </c>
      <c r="C30" s="10"/>
      <c r="D30" s="10">
        <v>70</v>
      </c>
      <c r="E30" s="10">
        <v>24</v>
      </c>
      <c r="F30" s="10">
        <v>40</v>
      </c>
      <c r="G30" s="10">
        <v>10</v>
      </c>
      <c r="H30" s="10">
        <v>30</v>
      </c>
      <c r="I30" s="10"/>
      <c r="J30" s="10"/>
      <c r="K30" s="10"/>
      <c r="L30" s="10"/>
      <c r="M30" s="10"/>
      <c r="N30" s="10">
        <f t="shared" si="1"/>
        <v>0</v>
      </c>
      <c r="O30" s="10"/>
      <c r="P30" s="33"/>
      <c r="Q30" s="33">
        <v>40</v>
      </c>
      <c r="R30" s="33"/>
      <c r="S30" s="33"/>
      <c r="T30" s="46">
        <f t="shared" si="2"/>
        <v>40</v>
      </c>
      <c r="U30" s="33"/>
      <c r="V30" s="33"/>
      <c r="W30" s="33"/>
      <c r="X30" s="33"/>
      <c r="Y30" s="33">
        <f t="shared" si="5"/>
        <v>0</v>
      </c>
      <c r="Z30" s="33">
        <f t="shared" si="4"/>
        <v>40</v>
      </c>
    </row>
    <row r="31" spans="1:26" s="34" customFormat="1" ht="19.5" thickBot="1">
      <c r="A31" s="24"/>
      <c r="B31" s="41" t="s">
        <v>87</v>
      </c>
      <c r="C31" s="75"/>
      <c r="D31" s="42">
        <f>SUM(D26:D30)</f>
        <v>354</v>
      </c>
      <c r="E31" s="75"/>
      <c r="F31" s="42">
        <f>SUM(F26:F30)</f>
        <v>246</v>
      </c>
      <c r="G31" s="42">
        <f>SUM(G26:G30)</f>
        <v>119</v>
      </c>
      <c r="H31" s="42">
        <f>SUM(H26:H30)</f>
        <v>124</v>
      </c>
      <c r="I31" s="75"/>
      <c r="J31" s="75"/>
      <c r="K31" s="75"/>
      <c r="L31" s="75"/>
      <c r="M31" s="75"/>
      <c r="N31" s="42">
        <f t="shared" si="1"/>
        <v>0</v>
      </c>
      <c r="O31" s="42">
        <f>SUM(O25:O30)</f>
        <v>50</v>
      </c>
      <c r="P31" s="52"/>
      <c r="Q31" s="52">
        <f>SUM(Q26:Q30)</f>
        <v>90</v>
      </c>
      <c r="R31" s="52"/>
      <c r="S31" s="52"/>
      <c r="T31" s="52">
        <f t="shared" si="2"/>
        <v>140</v>
      </c>
      <c r="U31" s="52">
        <f>SUM(U25:U30)</f>
        <v>106</v>
      </c>
      <c r="V31" s="52"/>
      <c r="W31" s="52">
        <v>0</v>
      </c>
      <c r="X31" s="52"/>
      <c r="Y31" s="52">
        <f t="shared" si="5"/>
        <v>106</v>
      </c>
      <c r="Z31" s="52">
        <f t="shared" si="4"/>
        <v>246</v>
      </c>
    </row>
    <row r="32" spans="1:26" ht="19.5" customHeight="1" thickBot="1">
      <c r="A32" s="32" t="s">
        <v>5</v>
      </c>
      <c r="B32" s="32" t="s">
        <v>6</v>
      </c>
      <c r="C32" s="8"/>
      <c r="D32" s="9"/>
      <c r="E32" s="9"/>
      <c r="F32" s="9"/>
      <c r="G32" s="9"/>
      <c r="H32" s="10"/>
      <c r="I32" s="10"/>
      <c r="J32" s="10"/>
      <c r="K32" s="10"/>
      <c r="L32" s="10"/>
      <c r="M32" s="10"/>
      <c r="N32" s="10">
        <f t="shared" si="1"/>
        <v>0</v>
      </c>
      <c r="O32" s="10"/>
      <c r="P32" s="4"/>
      <c r="Q32" s="4"/>
      <c r="R32" s="4"/>
      <c r="S32" s="4"/>
      <c r="T32" s="46">
        <f>O32+Q32+R32</f>
        <v>0</v>
      </c>
      <c r="U32" s="4"/>
      <c r="V32" s="4"/>
      <c r="W32" s="4"/>
      <c r="X32" s="4"/>
      <c r="Y32" s="33">
        <f t="shared" si="5"/>
        <v>0</v>
      </c>
      <c r="Z32" s="33">
        <f t="shared" si="4"/>
        <v>0</v>
      </c>
    </row>
    <row r="33" spans="1:26" ht="19.5" thickBot="1">
      <c r="A33" s="32" t="s">
        <v>7</v>
      </c>
      <c r="B33" s="32" t="s">
        <v>8</v>
      </c>
      <c r="C33" s="44"/>
      <c r="D33" s="9"/>
      <c r="E33" s="9"/>
      <c r="F33" s="9"/>
      <c r="G33" s="9"/>
      <c r="H33" s="10"/>
      <c r="I33" s="10"/>
      <c r="J33" s="10"/>
      <c r="K33" s="10"/>
      <c r="L33" s="10"/>
      <c r="M33" s="10"/>
      <c r="N33" s="10">
        <f t="shared" si="1"/>
        <v>0</v>
      </c>
      <c r="O33" s="10"/>
      <c r="P33" s="4"/>
      <c r="Q33" s="4"/>
      <c r="R33" s="4"/>
      <c r="S33" s="4"/>
      <c r="T33" s="46">
        <f t="shared" ref="T33:T45" si="6">O33+Q33+R33</f>
        <v>0</v>
      </c>
      <c r="U33" s="4"/>
      <c r="V33" s="4"/>
      <c r="W33" s="4"/>
      <c r="X33" s="4"/>
      <c r="Y33" s="33">
        <f t="shared" ref="Y33:Y48" si="7">U33+W33</f>
        <v>0</v>
      </c>
      <c r="Z33" s="33">
        <f t="shared" si="4"/>
        <v>0</v>
      </c>
    </row>
    <row r="34" spans="1:26" s="34" customFormat="1" ht="54.75" customHeight="1" thickBot="1">
      <c r="A34" s="70" t="s">
        <v>9</v>
      </c>
      <c r="B34" s="69" t="s">
        <v>118</v>
      </c>
      <c r="C34" s="35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>
        <f t="shared" si="1"/>
        <v>0</v>
      </c>
      <c r="O34" s="10"/>
      <c r="P34" s="33"/>
      <c r="Q34" s="33"/>
      <c r="R34" s="33"/>
      <c r="S34" s="33"/>
      <c r="T34" s="46">
        <f t="shared" si="6"/>
        <v>0</v>
      </c>
      <c r="U34" s="33"/>
      <c r="V34" s="33"/>
      <c r="W34" s="33"/>
      <c r="X34" s="33"/>
      <c r="Y34" s="33">
        <f t="shared" si="7"/>
        <v>0</v>
      </c>
      <c r="Z34" s="33">
        <f>N34+T34+Y34</f>
        <v>0</v>
      </c>
    </row>
    <row r="35" spans="1:26" s="34" customFormat="1" ht="35.25" customHeight="1" thickBot="1">
      <c r="A35" s="71" t="s">
        <v>10</v>
      </c>
      <c r="B35" s="54" t="s">
        <v>119</v>
      </c>
      <c r="C35" s="72"/>
      <c r="D35" s="10">
        <v>106</v>
      </c>
      <c r="E35" s="10">
        <v>16</v>
      </c>
      <c r="F35" s="10">
        <v>88</v>
      </c>
      <c r="G35" s="10">
        <v>42</v>
      </c>
      <c r="H35" s="10">
        <v>46</v>
      </c>
      <c r="I35" s="10"/>
      <c r="J35" s="10"/>
      <c r="K35" s="10"/>
      <c r="L35" s="10"/>
      <c r="M35" s="10"/>
      <c r="N35" s="10">
        <f t="shared" si="1"/>
        <v>0</v>
      </c>
      <c r="O35" s="10">
        <v>40</v>
      </c>
      <c r="P35" s="33"/>
      <c r="Q35" s="33"/>
      <c r="R35" s="33"/>
      <c r="S35" s="33"/>
      <c r="T35" s="46">
        <f t="shared" si="6"/>
        <v>40</v>
      </c>
      <c r="U35" s="33">
        <v>48</v>
      </c>
      <c r="V35" s="33"/>
      <c r="W35" s="33"/>
      <c r="X35" s="33"/>
      <c r="Y35" s="33">
        <f t="shared" si="7"/>
        <v>48</v>
      </c>
      <c r="Z35" s="33">
        <f t="shared" si="4"/>
        <v>88</v>
      </c>
    </row>
    <row r="36" spans="1:26" s="34" customFormat="1" ht="41.25" customHeight="1" thickBot="1">
      <c r="A36" s="70" t="s">
        <v>11</v>
      </c>
      <c r="B36" s="68" t="s">
        <v>120</v>
      </c>
      <c r="C36" s="10"/>
      <c r="D36" s="10">
        <v>104</v>
      </c>
      <c r="E36" s="10">
        <v>16</v>
      </c>
      <c r="F36" s="10">
        <v>86</v>
      </c>
      <c r="G36" s="10">
        <v>46</v>
      </c>
      <c r="H36" s="10">
        <v>42</v>
      </c>
      <c r="I36" s="10"/>
      <c r="J36" s="10"/>
      <c r="K36" s="10"/>
      <c r="L36" s="10"/>
      <c r="M36" s="10"/>
      <c r="N36" s="10">
        <f t="shared" si="1"/>
        <v>0</v>
      </c>
      <c r="O36" s="10"/>
      <c r="P36" s="33"/>
      <c r="Q36" s="33">
        <v>46</v>
      </c>
      <c r="R36" s="33"/>
      <c r="S36" s="33"/>
      <c r="T36" s="46">
        <f t="shared" si="6"/>
        <v>46</v>
      </c>
      <c r="U36" s="33">
        <v>40</v>
      </c>
      <c r="V36" s="33"/>
      <c r="W36" s="33"/>
      <c r="X36" s="33"/>
      <c r="Y36" s="33">
        <f t="shared" si="7"/>
        <v>40</v>
      </c>
      <c r="Z36" s="33">
        <f t="shared" si="4"/>
        <v>86</v>
      </c>
    </row>
    <row r="37" spans="1:26" s="34" customFormat="1" ht="19.5" thickBot="1">
      <c r="A37" s="32" t="s">
        <v>12</v>
      </c>
      <c r="B37" s="32" t="s">
        <v>97</v>
      </c>
      <c r="C37" s="10"/>
      <c r="D37" s="37">
        <v>152</v>
      </c>
      <c r="E37" s="10"/>
      <c r="F37" s="10">
        <v>152</v>
      </c>
      <c r="G37" s="10"/>
      <c r="H37" s="10">
        <v>152</v>
      </c>
      <c r="I37" s="10"/>
      <c r="J37" s="10"/>
      <c r="K37" s="10"/>
      <c r="L37" s="10"/>
      <c r="M37" s="10"/>
      <c r="N37" s="10">
        <f t="shared" si="1"/>
        <v>0</v>
      </c>
      <c r="O37" s="10"/>
      <c r="P37" s="33"/>
      <c r="Q37" s="33">
        <v>44</v>
      </c>
      <c r="R37" s="33"/>
      <c r="S37" s="33"/>
      <c r="T37" s="46">
        <f>O37+Q37+R37</f>
        <v>44</v>
      </c>
      <c r="U37" s="33">
        <v>108</v>
      </c>
      <c r="V37" s="33"/>
      <c r="W37" s="33"/>
      <c r="X37" s="33"/>
      <c r="Y37" s="33">
        <f>U37+W37</f>
        <v>108</v>
      </c>
      <c r="Z37" s="33">
        <f t="shared" si="4"/>
        <v>152</v>
      </c>
    </row>
    <row r="38" spans="1:26" s="34" customFormat="1" ht="20.25" customHeight="1" thickBot="1">
      <c r="A38" s="32" t="s">
        <v>13</v>
      </c>
      <c r="B38" s="32" t="s">
        <v>98</v>
      </c>
      <c r="C38" s="10"/>
      <c r="D38" s="37">
        <v>204</v>
      </c>
      <c r="E38" s="10"/>
      <c r="F38" s="10">
        <v>204</v>
      </c>
      <c r="G38" s="10"/>
      <c r="H38" s="10">
        <v>204</v>
      </c>
      <c r="I38" s="10"/>
      <c r="J38" s="10"/>
      <c r="K38" s="10"/>
      <c r="L38" s="10"/>
      <c r="M38" s="10"/>
      <c r="N38" s="10">
        <f t="shared" si="1"/>
        <v>0</v>
      </c>
      <c r="O38" s="10"/>
      <c r="P38" s="33"/>
      <c r="Q38" s="33">
        <v>102</v>
      </c>
      <c r="R38" s="33"/>
      <c r="S38" s="33"/>
      <c r="T38" s="46">
        <f t="shared" si="6"/>
        <v>102</v>
      </c>
      <c r="U38" s="33">
        <v>30</v>
      </c>
      <c r="V38" s="33"/>
      <c r="W38" s="33">
        <v>72</v>
      </c>
      <c r="X38" s="33"/>
      <c r="Y38" s="33">
        <f t="shared" si="7"/>
        <v>102</v>
      </c>
      <c r="Z38" s="33">
        <f t="shared" si="4"/>
        <v>204</v>
      </c>
    </row>
    <row r="39" spans="1:26" s="34" customFormat="1" ht="55.5" customHeight="1" thickBot="1">
      <c r="A39" s="32" t="s">
        <v>95</v>
      </c>
      <c r="B39" s="69" t="s">
        <v>121</v>
      </c>
      <c r="C39" s="11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>
        <f t="shared" si="1"/>
        <v>0</v>
      </c>
      <c r="O39" s="10"/>
      <c r="P39" s="33"/>
      <c r="Q39" s="33"/>
      <c r="R39" s="33"/>
      <c r="S39" s="33"/>
      <c r="T39" s="46">
        <f t="shared" si="6"/>
        <v>0</v>
      </c>
      <c r="U39" s="33"/>
      <c r="V39" s="33"/>
      <c r="W39" s="33"/>
      <c r="X39" s="33"/>
      <c r="Y39" s="33">
        <f t="shared" si="7"/>
        <v>0</v>
      </c>
      <c r="Z39" s="33">
        <f t="shared" si="4"/>
        <v>0</v>
      </c>
    </row>
    <row r="40" spans="1:26" s="34" customFormat="1" ht="57" customHeight="1" thickBot="1">
      <c r="A40" s="32" t="s">
        <v>100</v>
      </c>
      <c r="B40" s="54" t="s">
        <v>122</v>
      </c>
      <c r="C40" s="10"/>
      <c r="D40" s="10">
        <v>208</v>
      </c>
      <c r="E40" s="10">
        <v>66</v>
      </c>
      <c r="F40" s="10">
        <v>125</v>
      </c>
      <c r="G40" s="10">
        <v>65</v>
      </c>
      <c r="H40" s="10">
        <v>60</v>
      </c>
      <c r="I40" s="10"/>
      <c r="J40" s="10"/>
      <c r="K40" s="10"/>
      <c r="L40" s="10"/>
      <c r="M40" s="10"/>
      <c r="N40" s="10">
        <f t="shared" si="1"/>
        <v>0</v>
      </c>
      <c r="O40" s="10">
        <v>90</v>
      </c>
      <c r="P40" s="33"/>
      <c r="Q40" s="33">
        <v>35</v>
      </c>
      <c r="R40" s="33"/>
      <c r="S40" s="33"/>
      <c r="T40" s="46">
        <f t="shared" si="6"/>
        <v>125</v>
      </c>
      <c r="U40" s="33"/>
      <c r="V40" s="33"/>
      <c r="W40" s="33"/>
      <c r="X40" s="33"/>
      <c r="Y40" s="33">
        <f t="shared" si="7"/>
        <v>0</v>
      </c>
      <c r="Z40" s="33">
        <f t="shared" si="4"/>
        <v>125</v>
      </c>
    </row>
    <row r="41" spans="1:26" s="34" customFormat="1" ht="19.5" thickBot="1">
      <c r="A41" s="32" t="s">
        <v>14</v>
      </c>
      <c r="B41" s="32" t="s">
        <v>97</v>
      </c>
      <c r="C41" s="10"/>
      <c r="D41" s="37">
        <v>98</v>
      </c>
      <c r="E41" s="10"/>
      <c r="F41" s="10">
        <v>98</v>
      </c>
      <c r="G41" s="10"/>
      <c r="H41" s="10">
        <v>98</v>
      </c>
      <c r="I41" s="10"/>
      <c r="J41" s="10"/>
      <c r="K41" s="10"/>
      <c r="L41" s="10"/>
      <c r="M41" s="10"/>
      <c r="N41" s="10">
        <f t="shared" si="1"/>
        <v>0</v>
      </c>
      <c r="O41" s="10">
        <v>48</v>
      </c>
      <c r="P41" s="33"/>
      <c r="Q41" s="33">
        <v>50</v>
      </c>
      <c r="R41" s="33"/>
      <c r="S41" s="33"/>
      <c r="T41" s="46">
        <f t="shared" si="6"/>
        <v>98</v>
      </c>
      <c r="U41" s="33"/>
      <c r="V41" s="33"/>
      <c r="W41" s="33"/>
      <c r="X41" s="33"/>
      <c r="Y41" s="33">
        <f t="shared" si="7"/>
        <v>0</v>
      </c>
      <c r="Z41" s="33">
        <f t="shared" si="4"/>
        <v>98</v>
      </c>
    </row>
    <row r="42" spans="1:26" s="34" customFormat="1" ht="18" customHeight="1" thickBot="1">
      <c r="A42" s="32" t="s">
        <v>15</v>
      </c>
      <c r="B42" s="32" t="s">
        <v>98</v>
      </c>
      <c r="C42" s="10"/>
      <c r="D42" s="10">
        <v>130</v>
      </c>
      <c r="E42" s="10"/>
      <c r="F42" s="10">
        <v>130</v>
      </c>
      <c r="G42" s="10"/>
      <c r="H42" s="10">
        <v>130</v>
      </c>
      <c r="I42" s="10"/>
      <c r="J42" s="10"/>
      <c r="K42" s="10"/>
      <c r="L42" s="10"/>
      <c r="M42" s="10"/>
      <c r="N42" s="10">
        <f t="shared" si="1"/>
        <v>0</v>
      </c>
      <c r="O42" s="10"/>
      <c r="P42" s="33"/>
      <c r="Q42" s="33">
        <v>22</v>
      </c>
      <c r="R42" s="33">
        <v>108</v>
      </c>
      <c r="S42" s="33"/>
      <c r="T42" s="46">
        <f>O42+Q42+R42</f>
        <v>130</v>
      </c>
      <c r="U42" s="33"/>
      <c r="V42" s="33"/>
      <c r="W42" s="33"/>
      <c r="X42" s="33"/>
      <c r="Y42" s="33">
        <f t="shared" si="7"/>
        <v>0</v>
      </c>
      <c r="Z42" s="33">
        <f t="shared" si="4"/>
        <v>130</v>
      </c>
    </row>
    <row r="43" spans="1:26" s="34" customFormat="1" ht="18" customHeight="1" thickBot="1">
      <c r="A43" s="32" t="s">
        <v>103</v>
      </c>
      <c r="B43" s="47" t="s">
        <v>123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>
        <f t="shared" si="1"/>
        <v>0</v>
      </c>
      <c r="O43" s="10"/>
      <c r="P43" s="33"/>
      <c r="Q43" s="33"/>
      <c r="R43" s="33"/>
      <c r="S43" s="33"/>
      <c r="T43" s="46">
        <f t="shared" si="6"/>
        <v>0</v>
      </c>
      <c r="U43" s="33"/>
      <c r="V43" s="33"/>
      <c r="W43" s="33"/>
      <c r="X43" s="33"/>
      <c r="Y43" s="33">
        <f t="shared" si="7"/>
        <v>0</v>
      </c>
      <c r="Z43" s="33">
        <f t="shared" si="4"/>
        <v>0</v>
      </c>
    </row>
    <row r="44" spans="1:26" s="34" customFormat="1" ht="38.25" customHeight="1" thickBot="1">
      <c r="A44" s="32" t="s">
        <v>105</v>
      </c>
      <c r="B44" s="68" t="s">
        <v>124</v>
      </c>
      <c r="C44" s="10"/>
      <c r="D44" s="10">
        <v>208</v>
      </c>
      <c r="E44" s="10">
        <v>66</v>
      </c>
      <c r="F44" s="10">
        <v>125</v>
      </c>
      <c r="G44" s="10">
        <v>65</v>
      </c>
      <c r="H44" s="10">
        <v>60</v>
      </c>
      <c r="I44" s="10"/>
      <c r="J44" s="10"/>
      <c r="K44" s="10"/>
      <c r="L44" s="10"/>
      <c r="M44" s="10"/>
      <c r="N44" s="10">
        <f t="shared" si="1"/>
        <v>0</v>
      </c>
      <c r="O44" s="10"/>
      <c r="P44" s="33"/>
      <c r="Q44" s="33"/>
      <c r="R44" s="33"/>
      <c r="S44" s="33"/>
      <c r="T44" s="46">
        <f t="shared" si="6"/>
        <v>0</v>
      </c>
      <c r="U44" s="33">
        <v>90</v>
      </c>
      <c r="V44" s="33"/>
      <c r="W44" s="33">
        <v>35</v>
      </c>
      <c r="X44" s="33"/>
      <c r="Y44" s="33">
        <f t="shared" si="7"/>
        <v>125</v>
      </c>
      <c r="Z44" s="33">
        <f t="shared" si="4"/>
        <v>125</v>
      </c>
    </row>
    <row r="45" spans="1:26" s="34" customFormat="1" ht="19.5" thickBot="1">
      <c r="A45" s="32" t="s">
        <v>12</v>
      </c>
      <c r="B45" s="32" t="s">
        <v>97</v>
      </c>
      <c r="C45" s="10"/>
      <c r="D45" s="37">
        <v>30</v>
      </c>
      <c r="E45" s="10"/>
      <c r="F45" s="10">
        <v>30</v>
      </c>
      <c r="G45" s="10"/>
      <c r="H45" s="10">
        <v>30</v>
      </c>
      <c r="I45" s="10"/>
      <c r="J45" s="10"/>
      <c r="K45" s="10"/>
      <c r="L45" s="10"/>
      <c r="M45" s="10"/>
      <c r="N45" s="10">
        <f t="shared" si="1"/>
        <v>0</v>
      </c>
      <c r="O45" s="10"/>
      <c r="P45" s="33"/>
      <c r="Q45" s="33"/>
      <c r="R45" s="33"/>
      <c r="S45" s="33"/>
      <c r="T45" s="46">
        <f t="shared" si="6"/>
        <v>0</v>
      </c>
      <c r="U45" s="33">
        <v>30</v>
      </c>
      <c r="V45" s="33"/>
      <c r="W45" s="33"/>
      <c r="X45" s="33"/>
      <c r="Y45" s="33">
        <f t="shared" si="7"/>
        <v>30</v>
      </c>
      <c r="Z45" s="33">
        <f>N45+T45+Y45</f>
        <v>30</v>
      </c>
    </row>
    <row r="46" spans="1:26" s="34" customFormat="1" ht="19.5" customHeight="1" thickBot="1">
      <c r="A46" s="32" t="s">
        <v>13</v>
      </c>
      <c r="B46" s="32" t="s">
        <v>98</v>
      </c>
      <c r="C46" s="10"/>
      <c r="D46" s="37">
        <v>70</v>
      </c>
      <c r="E46" s="10"/>
      <c r="F46" s="10">
        <v>70</v>
      </c>
      <c r="G46" s="10"/>
      <c r="H46" s="10">
        <v>70</v>
      </c>
      <c r="I46" s="10"/>
      <c r="J46" s="10"/>
      <c r="K46" s="10"/>
      <c r="L46" s="10"/>
      <c r="M46" s="10"/>
      <c r="N46" s="10">
        <f t="shared" si="1"/>
        <v>0</v>
      </c>
      <c r="O46" s="10"/>
      <c r="P46" s="33"/>
      <c r="Q46" s="33"/>
      <c r="R46" s="33"/>
      <c r="S46" s="33"/>
      <c r="T46" s="46">
        <f t="shared" si="2"/>
        <v>0</v>
      </c>
      <c r="U46" s="33">
        <v>30</v>
      </c>
      <c r="V46" s="33"/>
      <c r="W46" s="33">
        <v>40</v>
      </c>
      <c r="X46" s="33"/>
      <c r="Y46" s="33">
        <f t="shared" si="7"/>
        <v>70</v>
      </c>
      <c r="Z46" s="33">
        <f t="shared" si="4"/>
        <v>70</v>
      </c>
    </row>
    <row r="47" spans="1:26" s="34" customFormat="1" ht="19.5" thickBot="1">
      <c r="A47" s="24"/>
      <c r="B47" s="99" t="s">
        <v>107</v>
      </c>
      <c r="C47" s="100"/>
      <c r="D47" s="104">
        <f>SUM(D34:D46)</f>
        <v>1310</v>
      </c>
      <c r="E47" s="100">
        <f>SUM(E35:E46)</f>
        <v>164</v>
      </c>
      <c r="F47" s="100">
        <f>SUM(F35:F46)</f>
        <v>1108</v>
      </c>
      <c r="G47" s="100">
        <f>SUM(G34:G46)</f>
        <v>218</v>
      </c>
      <c r="H47" s="100">
        <f>SUM(H34:H46)</f>
        <v>892</v>
      </c>
      <c r="I47" s="100"/>
      <c r="J47" s="100"/>
      <c r="K47" s="100"/>
      <c r="L47" s="100"/>
      <c r="M47" s="100"/>
      <c r="N47" s="100">
        <f t="shared" si="1"/>
        <v>0</v>
      </c>
      <c r="O47" s="100">
        <f>SUM(O32:O46)</f>
        <v>178</v>
      </c>
      <c r="P47" s="105"/>
      <c r="Q47" s="105">
        <f>SUM(Q33:Q46)</f>
        <v>299</v>
      </c>
      <c r="R47" s="105"/>
      <c r="S47" s="105"/>
      <c r="T47" s="106">
        <f>T35+T36+T37+T38+T39+T40+T41+T42+T43+T44+T45+T46</f>
        <v>585</v>
      </c>
      <c r="U47" s="105">
        <f>SUM(U32:U46)</f>
        <v>376</v>
      </c>
      <c r="V47" s="105"/>
      <c r="W47" s="105">
        <f>SUM(W32:W46)</f>
        <v>147</v>
      </c>
      <c r="X47" s="105"/>
      <c r="Y47" s="105">
        <v>415</v>
      </c>
      <c r="Z47" s="105">
        <f t="shared" si="4"/>
        <v>1000</v>
      </c>
    </row>
    <row r="48" spans="1:26" s="34" customFormat="1" ht="19.5" thickBot="1">
      <c r="A48" s="32" t="s">
        <v>16</v>
      </c>
      <c r="B48" s="32" t="s">
        <v>17</v>
      </c>
      <c r="C48" s="35"/>
      <c r="D48" s="8">
        <v>100</v>
      </c>
      <c r="E48" s="11">
        <v>40</v>
      </c>
      <c r="F48" s="11">
        <v>50</v>
      </c>
      <c r="G48" s="11"/>
      <c r="H48" s="10">
        <v>50</v>
      </c>
      <c r="I48" s="10"/>
      <c r="J48" s="10"/>
      <c r="K48" s="10"/>
      <c r="L48" s="10"/>
      <c r="M48" s="10"/>
      <c r="N48" s="10">
        <f t="shared" si="1"/>
        <v>0</v>
      </c>
      <c r="O48" s="10">
        <v>0</v>
      </c>
      <c r="P48" s="33"/>
      <c r="Q48" s="33">
        <v>0</v>
      </c>
      <c r="R48" s="33"/>
      <c r="S48" s="33"/>
      <c r="T48" s="46">
        <f t="shared" si="2"/>
        <v>0</v>
      </c>
      <c r="U48" s="33">
        <v>50</v>
      </c>
      <c r="V48" s="33"/>
      <c r="W48" s="33">
        <v>0</v>
      </c>
      <c r="X48" s="33"/>
      <c r="Y48" s="33">
        <f t="shared" si="7"/>
        <v>50</v>
      </c>
      <c r="Z48" s="33">
        <f t="shared" si="4"/>
        <v>50</v>
      </c>
    </row>
    <row r="49" spans="1:26" s="34" customFormat="1" ht="20.25" customHeight="1" thickBot="1">
      <c r="A49" s="32"/>
      <c r="B49" s="99" t="s">
        <v>108</v>
      </c>
      <c r="C49" s="107"/>
      <c r="D49" s="108"/>
      <c r="E49" s="101"/>
      <c r="F49" s="101">
        <f>F31+F47+F48</f>
        <v>1404</v>
      </c>
      <c r="G49" s="101"/>
      <c r="H49" s="100"/>
      <c r="I49" s="100"/>
      <c r="J49" s="100"/>
      <c r="K49" s="100"/>
      <c r="L49" s="100"/>
      <c r="M49" s="100"/>
      <c r="N49" s="101">
        <f>SUM(N25:N48)</f>
        <v>0</v>
      </c>
      <c r="O49" s="101">
        <f>O31++O47+O48</f>
        <v>228</v>
      </c>
      <c r="P49" s="109"/>
      <c r="Q49" s="109">
        <f>Q31+Q47+Q48</f>
        <v>389</v>
      </c>
      <c r="R49" s="109">
        <f t="shared" ref="R49:S49" si="8">R24+R31+R47+R48</f>
        <v>0</v>
      </c>
      <c r="S49" s="109">
        <f t="shared" si="8"/>
        <v>0</v>
      </c>
      <c r="T49" s="109">
        <f>T31+T47+T48</f>
        <v>725</v>
      </c>
      <c r="U49" s="109">
        <f>U31+U47+U48</f>
        <v>532</v>
      </c>
      <c r="V49" s="109"/>
      <c r="W49" s="109">
        <f>W31+W47+W48</f>
        <v>147</v>
      </c>
      <c r="X49" s="109"/>
      <c r="Y49" s="109">
        <v>571</v>
      </c>
      <c r="Z49" s="109">
        <v>1404</v>
      </c>
    </row>
    <row r="50" spans="1:26" s="40" customFormat="1" ht="19.5" thickBot="1">
      <c r="A50" s="325" t="s">
        <v>0</v>
      </c>
      <c r="B50" s="325"/>
      <c r="C50" s="56"/>
      <c r="D50" s="56"/>
      <c r="E50" s="56"/>
      <c r="F50" s="56">
        <f>F24+F49</f>
        <v>3456</v>
      </c>
      <c r="G50" s="56"/>
      <c r="H50" s="56"/>
      <c r="I50" s="56"/>
      <c r="J50" s="56"/>
      <c r="K50" s="56"/>
      <c r="L50" s="56"/>
      <c r="M50" s="56"/>
      <c r="N50" s="56">
        <f>N24+N49</f>
        <v>1324</v>
      </c>
      <c r="O50" s="56">
        <f>O24+O47+O48</f>
        <v>579</v>
      </c>
      <c r="P50" s="57"/>
      <c r="Q50" s="58">
        <f>Q24+Q49</f>
        <v>642</v>
      </c>
      <c r="R50" s="57"/>
      <c r="S50" s="57"/>
      <c r="T50" s="58">
        <f>T24+T49</f>
        <v>1379</v>
      </c>
      <c r="U50" s="57">
        <f>U24+U49</f>
        <v>606</v>
      </c>
      <c r="V50" s="57"/>
      <c r="W50" s="57">
        <f>W24+W49</f>
        <v>147</v>
      </c>
      <c r="X50" s="57"/>
      <c r="Y50" s="57">
        <f>Y24+Y47+Y31+Y48</f>
        <v>645</v>
      </c>
      <c r="Z50" s="57">
        <f>Z24+Z49</f>
        <v>3456</v>
      </c>
    </row>
    <row r="51" spans="1:26" ht="19.5" thickBot="1">
      <c r="A51" s="28" t="s">
        <v>18</v>
      </c>
      <c r="B51" s="28" t="s">
        <v>19</v>
      </c>
      <c r="C51" s="10"/>
      <c r="D51" s="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 t="s">
        <v>20</v>
      </c>
      <c r="P51" s="4"/>
      <c r="Q51" s="46"/>
      <c r="R51" s="4"/>
      <c r="S51" s="4"/>
      <c r="T51" s="4"/>
      <c r="U51" s="4"/>
      <c r="V51" s="4"/>
      <c r="W51" s="4"/>
      <c r="X51" s="4"/>
      <c r="Y51" s="4"/>
      <c r="Z51" s="4"/>
    </row>
    <row r="52" spans="1:26" ht="25.5" customHeight="1" thickBot="1">
      <c r="A52" s="312" t="s">
        <v>21</v>
      </c>
      <c r="B52" s="312"/>
      <c r="C52" s="312"/>
      <c r="D52" s="312"/>
      <c r="E52" s="312"/>
      <c r="F52" s="313" t="s">
        <v>0</v>
      </c>
      <c r="G52" s="12" t="s">
        <v>24</v>
      </c>
      <c r="H52" s="9" t="s">
        <v>2</v>
      </c>
      <c r="I52" s="9" t="s">
        <v>2</v>
      </c>
      <c r="J52" s="9" t="s">
        <v>2</v>
      </c>
      <c r="K52" s="9"/>
      <c r="L52" s="9"/>
      <c r="M52" s="9" t="s">
        <v>2</v>
      </c>
      <c r="N52" s="9" t="s">
        <v>2</v>
      </c>
      <c r="O52" s="9" t="s">
        <v>2</v>
      </c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4" thickBot="1">
      <c r="A53" s="314"/>
      <c r="B53" s="314"/>
      <c r="C53" s="314"/>
      <c r="D53" s="314"/>
      <c r="E53" s="314"/>
      <c r="F53" s="313"/>
      <c r="G53" s="12" t="s">
        <v>25</v>
      </c>
      <c r="H53" s="9" t="s">
        <v>2</v>
      </c>
      <c r="I53" s="9" t="s">
        <v>2</v>
      </c>
      <c r="J53" s="9" t="s">
        <v>2</v>
      </c>
      <c r="K53" s="9"/>
      <c r="L53" s="9"/>
      <c r="M53" s="9" t="s">
        <v>2</v>
      </c>
      <c r="N53" s="9" t="s">
        <v>2</v>
      </c>
      <c r="O53" s="9" t="s">
        <v>2</v>
      </c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4" thickBot="1">
      <c r="A54" s="312" t="s">
        <v>22</v>
      </c>
      <c r="B54" s="312"/>
      <c r="C54" s="312"/>
      <c r="D54" s="312"/>
      <c r="E54" s="312"/>
      <c r="F54" s="313"/>
      <c r="G54" s="12" t="s">
        <v>26</v>
      </c>
      <c r="H54" s="9" t="s">
        <v>2</v>
      </c>
      <c r="I54" s="9" t="s">
        <v>2</v>
      </c>
      <c r="J54" s="9" t="s">
        <v>2</v>
      </c>
      <c r="K54" s="9"/>
      <c r="L54" s="9"/>
      <c r="M54" s="9" t="s">
        <v>2</v>
      </c>
      <c r="N54" s="9" t="s">
        <v>2</v>
      </c>
      <c r="O54" s="9" t="s">
        <v>2</v>
      </c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9.5" thickBot="1">
      <c r="A55" s="315" t="s">
        <v>23</v>
      </c>
      <c r="B55" s="315"/>
      <c r="C55" s="315"/>
      <c r="D55" s="315"/>
      <c r="E55" s="315"/>
      <c r="F55" s="313"/>
      <c r="G55" s="12" t="s">
        <v>27</v>
      </c>
      <c r="H55" s="14" t="s">
        <v>28</v>
      </c>
      <c r="I55" s="14" t="s">
        <v>28</v>
      </c>
      <c r="J55" s="14" t="s">
        <v>28</v>
      </c>
      <c r="K55" s="14"/>
      <c r="L55" s="14"/>
      <c r="M55" s="14" t="s">
        <v>28</v>
      </c>
      <c r="N55" s="14" t="s">
        <v>28</v>
      </c>
      <c r="O55" s="14" t="s">
        <v>28</v>
      </c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38.25" thickBot="1">
      <c r="A56" s="316"/>
      <c r="B56" s="316"/>
      <c r="C56" s="316"/>
      <c r="D56" s="316"/>
      <c r="E56" s="316"/>
      <c r="F56" s="313"/>
      <c r="G56" s="12" t="s">
        <v>29</v>
      </c>
      <c r="H56" s="14" t="s">
        <v>30</v>
      </c>
      <c r="I56" s="14" t="s">
        <v>30</v>
      </c>
      <c r="J56" s="14" t="s">
        <v>30</v>
      </c>
      <c r="K56" s="14"/>
      <c r="L56" s="14"/>
      <c r="M56" s="14" t="s">
        <v>30</v>
      </c>
      <c r="N56" s="14" t="s">
        <v>30</v>
      </c>
      <c r="O56" s="14" t="s">
        <v>30</v>
      </c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9.5" thickBot="1">
      <c r="A57" s="316"/>
      <c r="B57" s="316"/>
      <c r="C57" s="316"/>
      <c r="D57" s="316"/>
      <c r="E57" s="316"/>
      <c r="F57" s="313"/>
      <c r="G57" s="12" t="s">
        <v>31</v>
      </c>
      <c r="H57" s="14" t="s">
        <v>32</v>
      </c>
      <c r="I57" s="14" t="s">
        <v>32</v>
      </c>
      <c r="J57" s="14" t="s">
        <v>32</v>
      </c>
      <c r="K57" s="14"/>
      <c r="L57" s="14"/>
      <c r="M57" s="14" t="s">
        <v>32</v>
      </c>
      <c r="N57" s="14" t="s">
        <v>32</v>
      </c>
      <c r="O57" s="14" t="s">
        <v>32</v>
      </c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>
      <c r="A58" s="2"/>
      <c r="B58" s="2"/>
    </row>
    <row r="59" spans="1:26">
      <c r="A59" s="2"/>
      <c r="B59" s="2"/>
    </row>
    <row r="60" spans="1:26">
      <c r="A60" s="2"/>
      <c r="C60" s="45"/>
    </row>
    <row r="61" spans="1:26">
      <c r="A61" s="2"/>
      <c r="C61" s="45"/>
    </row>
    <row r="64" spans="1:26">
      <c r="A64" s="3"/>
    </row>
    <row r="65" spans="1:14">
      <c r="A65" s="3"/>
    </row>
    <row r="66" spans="1:14" ht="15">
      <c r="A66" s="311"/>
      <c r="B66" s="311"/>
      <c r="C66" s="311"/>
      <c r="D66" s="311"/>
      <c r="E66" s="311"/>
      <c r="F66" s="311"/>
      <c r="G66" s="311"/>
      <c r="H66" s="311"/>
      <c r="I66" s="311"/>
      <c r="J66" s="311"/>
      <c r="K66" s="311"/>
      <c r="L66" s="311"/>
      <c r="M66" s="311"/>
      <c r="N66" s="311"/>
    </row>
    <row r="67" spans="1:14" ht="15">
      <c r="A67" s="311"/>
      <c r="B67" s="311"/>
      <c r="C67" s="311"/>
      <c r="D67" s="311"/>
      <c r="E67" s="311"/>
      <c r="F67" s="311"/>
      <c r="G67" s="311"/>
      <c r="H67" s="311"/>
      <c r="I67" s="311"/>
      <c r="J67" s="311"/>
      <c r="K67" s="311"/>
      <c r="L67" s="311"/>
      <c r="M67" s="311"/>
      <c r="N67" s="311"/>
    </row>
  </sheetData>
  <mergeCells count="30">
    <mergeCell ref="A5:A8"/>
    <mergeCell ref="B5:B8"/>
    <mergeCell ref="C5:C8"/>
    <mergeCell ref="A1:Z1"/>
    <mergeCell ref="A66:N66"/>
    <mergeCell ref="A50:B50"/>
    <mergeCell ref="Y5:Y8"/>
    <mergeCell ref="Z5:Z8"/>
    <mergeCell ref="D6:D8"/>
    <mergeCell ref="E6:E8"/>
    <mergeCell ref="F6:H6"/>
    <mergeCell ref="I6:M6"/>
    <mergeCell ref="N6:N8"/>
    <mergeCell ref="O6:S6"/>
    <mergeCell ref="T6:T8"/>
    <mergeCell ref="U6:W6"/>
    <mergeCell ref="A67:N67"/>
    <mergeCell ref="A52:E52"/>
    <mergeCell ref="F52:F57"/>
    <mergeCell ref="A53:E53"/>
    <mergeCell ref="A54:E54"/>
    <mergeCell ref="A55:E55"/>
    <mergeCell ref="A56:E56"/>
    <mergeCell ref="A57:E57"/>
    <mergeCell ref="F7:F8"/>
    <mergeCell ref="G7:H7"/>
    <mergeCell ref="K7:L7"/>
    <mergeCell ref="Q7:R7"/>
    <mergeCell ref="D5:H5"/>
    <mergeCell ref="I5:X5"/>
  </mergeCells>
  <printOptions horizontalCentered="1"/>
  <pageMargins left="0" right="0" top="0" bottom="0" header="0.31496062992125984" footer="0.31496062992125984"/>
  <pageSetup paperSize="9" scale="55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99"/>
  <sheetViews>
    <sheetView zoomScale="84" zoomScaleNormal="84" workbookViewId="0">
      <selection activeCell="E11" sqref="E11"/>
    </sheetView>
  </sheetViews>
  <sheetFormatPr defaultRowHeight="18.75"/>
  <cols>
    <col min="1" max="1" width="11.7109375" customWidth="1"/>
    <col min="2" max="2" width="32.42578125" customWidth="1"/>
    <col min="3" max="3" width="11.42578125" style="34" customWidth="1"/>
    <col min="4" max="4" width="9.5703125" customWidth="1"/>
    <col min="5" max="5" width="8" customWidth="1"/>
    <col min="6" max="6" width="8.28515625" customWidth="1"/>
    <col min="7" max="7" width="11.42578125" customWidth="1"/>
    <col min="8" max="8" width="11.7109375" customWidth="1"/>
    <col min="9" max="9" width="8.5703125" customWidth="1"/>
    <col min="10" max="10" width="5.140625" customWidth="1"/>
    <col min="11" max="11" width="7.28515625" customWidth="1"/>
    <col min="12" max="12" width="6.42578125" customWidth="1"/>
    <col min="13" max="13" width="6" customWidth="1"/>
    <col min="14" max="14" width="8.28515625" customWidth="1"/>
    <col min="15" max="15" width="8.42578125" customWidth="1"/>
    <col min="16" max="16" width="5.7109375" customWidth="1"/>
    <col min="17" max="17" width="7.42578125" customWidth="1"/>
    <col min="18" max="18" width="6.5703125" customWidth="1"/>
    <col min="19" max="19" width="5.5703125" customWidth="1"/>
    <col min="20" max="20" width="7.7109375" customWidth="1"/>
    <col min="22" max="22" width="6.28515625" customWidth="1"/>
    <col min="23" max="23" width="9.7109375" customWidth="1"/>
    <col min="24" max="24" width="8" customWidth="1"/>
  </cols>
  <sheetData>
    <row r="1" spans="1:26" s="60" customFormat="1" ht="28.5">
      <c r="A1" s="59" t="s">
        <v>146</v>
      </c>
      <c r="C1" s="40"/>
    </row>
    <row r="2" spans="1:26" ht="23.25">
      <c r="A2" s="1"/>
    </row>
    <row r="3" spans="1:26" ht="23.25">
      <c r="A3" s="1"/>
    </row>
    <row r="4" spans="1:26" ht="24" thickBot="1">
      <c r="A4" s="1"/>
    </row>
    <row r="5" spans="1:26" s="15" customFormat="1" ht="24.75" customHeight="1" thickBot="1">
      <c r="A5" s="317" t="s">
        <v>33</v>
      </c>
      <c r="B5" s="320" t="s">
        <v>34</v>
      </c>
      <c r="C5" s="323" t="s">
        <v>35</v>
      </c>
      <c r="D5" s="306" t="s">
        <v>36</v>
      </c>
      <c r="E5" s="306"/>
      <c r="F5" s="306"/>
      <c r="G5" s="306"/>
      <c r="H5" s="306"/>
      <c r="I5" s="308" t="s">
        <v>43</v>
      </c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10"/>
      <c r="Y5" s="326" t="s">
        <v>48</v>
      </c>
      <c r="Z5" s="326" t="s">
        <v>51</v>
      </c>
    </row>
    <row r="6" spans="1:26" s="15" customFormat="1" ht="33.75" customHeight="1" thickBot="1">
      <c r="A6" s="318"/>
      <c r="B6" s="321"/>
      <c r="C6" s="323"/>
      <c r="D6" s="304" t="s">
        <v>38</v>
      </c>
      <c r="E6" s="328" t="s">
        <v>39</v>
      </c>
      <c r="F6" s="331" t="s">
        <v>37</v>
      </c>
      <c r="G6" s="332"/>
      <c r="H6" s="333"/>
      <c r="I6" s="334" t="s">
        <v>44</v>
      </c>
      <c r="J6" s="335"/>
      <c r="K6" s="335"/>
      <c r="L6" s="335"/>
      <c r="M6" s="336"/>
      <c r="N6" s="337" t="s">
        <v>48</v>
      </c>
      <c r="O6" s="334" t="s">
        <v>49</v>
      </c>
      <c r="P6" s="335"/>
      <c r="Q6" s="335"/>
      <c r="R6" s="335"/>
      <c r="S6" s="336"/>
      <c r="T6" s="337" t="s">
        <v>48</v>
      </c>
      <c r="U6" s="334" t="s">
        <v>50</v>
      </c>
      <c r="V6" s="335"/>
      <c r="W6" s="335"/>
      <c r="X6" s="23"/>
      <c r="Y6" s="326"/>
      <c r="Z6" s="326"/>
    </row>
    <row r="7" spans="1:26" s="15" customFormat="1" ht="57.75" customHeight="1" thickBot="1">
      <c r="A7" s="318"/>
      <c r="B7" s="321"/>
      <c r="C7" s="323"/>
      <c r="D7" s="327"/>
      <c r="E7" s="329"/>
      <c r="F7" s="304" t="s">
        <v>0</v>
      </c>
      <c r="G7" s="306" t="s">
        <v>40</v>
      </c>
      <c r="H7" s="306"/>
      <c r="I7" s="17" t="s">
        <v>45</v>
      </c>
      <c r="J7" s="67" t="s">
        <v>47</v>
      </c>
      <c r="K7" s="307" t="s">
        <v>46</v>
      </c>
      <c r="L7" s="307"/>
      <c r="M7" s="67" t="s">
        <v>47</v>
      </c>
      <c r="N7" s="338"/>
      <c r="O7" s="17" t="s">
        <v>45</v>
      </c>
      <c r="P7" s="67" t="s">
        <v>47</v>
      </c>
      <c r="Q7" s="307" t="s">
        <v>46</v>
      </c>
      <c r="R7" s="307"/>
      <c r="S7" s="67" t="s">
        <v>47</v>
      </c>
      <c r="T7" s="338"/>
      <c r="U7" s="17" t="s">
        <v>45</v>
      </c>
      <c r="V7" s="67" t="s">
        <v>47</v>
      </c>
      <c r="W7" s="16" t="s">
        <v>46</v>
      </c>
      <c r="X7" s="16" t="s">
        <v>93</v>
      </c>
      <c r="Y7" s="326"/>
      <c r="Z7" s="326"/>
    </row>
    <row r="8" spans="1:26" s="15" customFormat="1" ht="54" customHeight="1" thickBot="1">
      <c r="A8" s="319"/>
      <c r="B8" s="322"/>
      <c r="C8" s="323"/>
      <c r="D8" s="305"/>
      <c r="E8" s="330"/>
      <c r="F8" s="305"/>
      <c r="G8" s="20" t="s">
        <v>41</v>
      </c>
      <c r="H8" s="22" t="s">
        <v>42</v>
      </c>
      <c r="I8" s="20">
        <v>17</v>
      </c>
      <c r="J8" s="20">
        <v>2</v>
      </c>
      <c r="K8" s="20">
        <v>20</v>
      </c>
      <c r="L8" s="20">
        <v>3</v>
      </c>
      <c r="M8" s="20">
        <v>9</v>
      </c>
      <c r="N8" s="339"/>
      <c r="O8" s="21">
        <v>17</v>
      </c>
      <c r="P8" s="21">
        <v>2</v>
      </c>
      <c r="Q8" s="21">
        <v>19</v>
      </c>
      <c r="R8" s="21">
        <v>3</v>
      </c>
      <c r="S8" s="21">
        <v>9</v>
      </c>
      <c r="T8" s="339"/>
      <c r="U8" s="21">
        <v>17</v>
      </c>
      <c r="V8" s="21">
        <v>2</v>
      </c>
      <c r="W8" s="21">
        <v>6</v>
      </c>
      <c r="X8" s="21">
        <v>1</v>
      </c>
      <c r="Y8" s="326"/>
      <c r="Z8" s="326"/>
    </row>
    <row r="9" spans="1:26" ht="24" thickBot="1">
      <c r="A9" s="5">
        <v>1</v>
      </c>
      <c r="B9" s="18">
        <v>2</v>
      </c>
      <c r="C9" s="36">
        <v>3</v>
      </c>
      <c r="D9">
        <v>4</v>
      </c>
      <c r="E9" s="18">
        <v>5</v>
      </c>
      <c r="F9" s="31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8">
        <v>13</v>
      </c>
      <c r="N9" s="18">
        <v>14</v>
      </c>
      <c r="O9" s="18">
        <v>15</v>
      </c>
      <c r="P9" s="18">
        <v>16</v>
      </c>
      <c r="Q9" s="19">
        <v>17</v>
      </c>
      <c r="R9" s="19">
        <v>18</v>
      </c>
      <c r="S9" s="19">
        <v>19</v>
      </c>
      <c r="T9" s="19">
        <v>20</v>
      </c>
      <c r="U9" s="19">
        <v>21</v>
      </c>
      <c r="V9" s="19">
        <v>22</v>
      </c>
      <c r="W9" s="19">
        <v>23</v>
      </c>
      <c r="X9" s="19"/>
      <c r="Y9" s="19">
        <v>26</v>
      </c>
      <c r="Z9" s="19">
        <v>27</v>
      </c>
    </row>
    <row r="10" spans="1:26" s="34" customFormat="1" ht="19.5" thickBot="1">
      <c r="A10" s="24" t="s">
        <v>1</v>
      </c>
      <c r="B10" s="24" t="s">
        <v>52</v>
      </c>
      <c r="C10" s="35"/>
      <c r="D10" s="36">
        <v>114</v>
      </c>
      <c r="E10" s="10" t="s">
        <v>2</v>
      </c>
      <c r="F10" s="36">
        <v>114</v>
      </c>
      <c r="G10" s="10">
        <v>86</v>
      </c>
      <c r="H10" s="10">
        <v>28</v>
      </c>
      <c r="I10" s="10">
        <v>34</v>
      </c>
      <c r="J10" s="10" t="s">
        <v>2</v>
      </c>
      <c r="K10" s="10">
        <v>40</v>
      </c>
      <c r="L10" s="10"/>
      <c r="M10" s="10" t="s">
        <v>2</v>
      </c>
      <c r="N10" s="10">
        <f t="shared" ref="N10:N23" si="0">I10+K10</f>
        <v>74</v>
      </c>
      <c r="O10" s="10">
        <v>40</v>
      </c>
      <c r="P10" s="33"/>
      <c r="Q10" s="33"/>
      <c r="R10" s="33"/>
      <c r="S10" s="33"/>
      <c r="T10" s="33">
        <f t="shared" ref="T10:T32" si="1">O10+Q10</f>
        <v>40</v>
      </c>
      <c r="U10" s="46"/>
      <c r="V10" s="33"/>
      <c r="W10" s="33"/>
      <c r="X10" s="33"/>
      <c r="Y10" s="46"/>
      <c r="Z10" s="33">
        <f t="shared" ref="Z10:Z23" si="2">N10+T10+Y10</f>
        <v>114</v>
      </c>
    </row>
    <row r="11" spans="1:26" s="34" customFormat="1" ht="19.5" thickBot="1">
      <c r="A11" s="24" t="s">
        <v>54</v>
      </c>
      <c r="B11" s="24" t="s">
        <v>53</v>
      </c>
      <c r="C11" s="10"/>
      <c r="D11" s="10">
        <v>215</v>
      </c>
      <c r="E11" s="10" t="s">
        <v>2</v>
      </c>
      <c r="F11" s="10">
        <v>215</v>
      </c>
      <c r="G11" s="10">
        <v>161</v>
      </c>
      <c r="H11" s="10">
        <v>54</v>
      </c>
      <c r="I11" s="10">
        <v>68</v>
      </c>
      <c r="J11" s="10" t="s">
        <v>2</v>
      </c>
      <c r="K11" s="10">
        <v>80</v>
      </c>
      <c r="L11" s="10"/>
      <c r="M11" s="10" t="s">
        <v>2</v>
      </c>
      <c r="N11" s="10">
        <f t="shared" si="0"/>
        <v>148</v>
      </c>
      <c r="O11" s="10">
        <v>67</v>
      </c>
      <c r="P11" s="33"/>
      <c r="Q11" s="33"/>
      <c r="R11" s="33"/>
      <c r="S11" s="33"/>
      <c r="T11" s="33">
        <f t="shared" si="1"/>
        <v>67</v>
      </c>
      <c r="U11" s="46"/>
      <c r="V11" s="33"/>
      <c r="W11" s="33"/>
      <c r="X11" s="33"/>
      <c r="Y11" s="46"/>
      <c r="Z11" s="33">
        <f t="shared" si="2"/>
        <v>215</v>
      </c>
    </row>
    <row r="12" spans="1:26" s="34" customFormat="1" ht="19.5" thickBot="1">
      <c r="A12" s="24" t="s">
        <v>55</v>
      </c>
      <c r="B12" s="24" t="s">
        <v>57</v>
      </c>
      <c r="C12" s="10"/>
      <c r="D12" s="10">
        <v>171</v>
      </c>
      <c r="E12" s="10"/>
      <c r="F12" s="10">
        <v>171</v>
      </c>
      <c r="G12" s="10">
        <v>129</v>
      </c>
      <c r="H12" s="10">
        <v>42</v>
      </c>
      <c r="I12" s="10">
        <v>44</v>
      </c>
      <c r="J12" s="10"/>
      <c r="K12" s="10">
        <v>60</v>
      </c>
      <c r="L12" s="10"/>
      <c r="M12" s="10"/>
      <c r="N12" s="10">
        <f t="shared" si="0"/>
        <v>104</v>
      </c>
      <c r="O12" s="10">
        <v>34</v>
      </c>
      <c r="P12" s="33"/>
      <c r="Q12" s="33">
        <v>33</v>
      </c>
      <c r="R12" s="33"/>
      <c r="S12" s="33"/>
      <c r="T12" s="33">
        <f t="shared" si="1"/>
        <v>67</v>
      </c>
      <c r="U12" s="46"/>
      <c r="V12" s="33"/>
      <c r="W12" s="33"/>
      <c r="X12" s="33"/>
      <c r="Y12" s="46"/>
      <c r="Z12" s="33">
        <f t="shared" si="2"/>
        <v>171</v>
      </c>
    </row>
    <row r="13" spans="1:26" s="34" customFormat="1" ht="19.5" thickBot="1">
      <c r="A13" s="24" t="s">
        <v>56</v>
      </c>
      <c r="B13" s="24" t="s">
        <v>58</v>
      </c>
      <c r="C13" s="10"/>
      <c r="D13" s="10">
        <v>114</v>
      </c>
      <c r="E13" s="10"/>
      <c r="F13" s="10">
        <v>114</v>
      </c>
      <c r="G13" s="10">
        <v>86</v>
      </c>
      <c r="H13" s="10">
        <v>28</v>
      </c>
      <c r="I13" s="10">
        <v>34</v>
      </c>
      <c r="J13" s="10"/>
      <c r="K13" s="10">
        <v>40</v>
      </c>
      <c r="L13" s="10"/>
      <c r="M13" s="10"/>
      <c r="N13" s="10">
        <f t="shared" si="0"/>
        <v>74</v>
      </c>
      <c r="O13" s="10">
        <v>40</v>
      </c>
      <c r="P13" s="33"/>
      <c r="Q13" s="33"/>
      <c r="R13" s="33"/>
      <c r="S13" s="33"/>
      <c r="T13" s="33">
        <f t="shared" si="1"/>
        <v>40</v>
      </c>
      <c r="U13" s="46"/>
      <c r="V13" s="33"/>
      <c r="W13" s="33"/>
      <c r="X13" s="33"/>
      <c r="Y13" s="46"/>
      <c r="Z13" s="33">
        <f t="shared" si="2"/>
        <v>114</v>
      </c>
    </row>
    <row r="14" spans="1:26" s="34" customFormat="1" ht="57" thickBot="1">
      <c r="A14" s="24" t="s">
        <v>59</v>
      </c>
      <c r="B14" s="24" t="s">
        <v>61</v>
      </c>
      <c r="C14" s="10"/>
      <c r="D14" s="10">
        <v>114</v>
      </c>
      <c r="E14" s="10"/>
      <c r="F14" s="10">
        <v>114</v>
      </c>
      <c r="G14" s="10">
        <v>86</v>
      </c>
      <c r="H14" s="10">
        <v>28</v>
      </c>
      <c r="I14" s="10"/>
      <c r="J14" s="10"/>
      <c r="K14" s="10">
        <v>40</v>
      </c>
      <c r="L14" s="10"/>
      <c r="M14" s="10"/>
      <c r="N14" s="10">
        <f t="shared" si="0"/>
        <v>40</v>
      </c>
      <c r="O14" s="10"/>
      <c r="P14" s="33"/>
      <c r="Q14" s="33"/>
      <c r="R14" s="33"/>
      <c r="S14" s="33"/>
      <c r="T14" s="33">
        <f t="shared" si="1"/>
        <v>0</v>
      </c>
      <c r="U14" s="46">
        <v>74</v>
      </c>
      <c r="V14" s="33"/>
      <c r="W14" s="33"/>
      <c r="X14" s="33"/>
      <c r="Y14" s="46">
        <f>U14+W14</f>
        <v>74</v>
      </c>
      <c r="Z14" s="33">
        <f t="shared" si="2"/>
        <v>114</v>
      </c>
    </row>
    <row r="15" spans="1:26" s="34" customFormat="1" ht="19.5" thickBot="1">
      <c r="A15" s="24" t="s">
        <v>60</v>
      </c>
      <c r="B15" s="24" t="s">
        <v>65</v>
      </c>
      <c r="C15" s="10"/>
      <c r="D15" s="10">
        <v>114</v>
      </c>
      <c r="E15" s="10"/>
      <c r="F15" s="10">
        <v>114</v>
      </c>
      <c r="G15" s="10">
        <v>86</v>
      </c>
      <c r="H15" s="10">
        <v>28</v>
      </c>
      <c r="I15" s="10">
        <v>34</v>
      </c>
      <c r="J15" s="10"/>
      <c r="K15" s="10">
        <v>40</v>
      </c>
      <c r="L15" s="10"/>
      <c r="M15" s="10"/>
      <c r="N15" s="10">
        <f t="shared" si="0"/>
        <v>74</v>
      </c>
      <c r="O15" s="10">
        <v>40</v>
      </c>
      <c r="P15" s="33"/>
      <c r="Q15" s="33"/>
      <c r="R15" s="33"/>
      <c r="S15" s="33"/>
      <c r="T15" s="33">
        <f t="shared" si="1"/>
        <v>40</v>
      </c>
      <c r="U15" s="46"/>
      <c r="V15" s="33"/>
      <c r="W15" s="33"/>
      <c r="X15" s="33"/>
      <c r="Y15" s="46"/>
      <c r="Z15" s="33">
        <f t="shared" si="2"/>
        <v>114</v>
      </c>
    </row>
    <row r="16" spans="1:26" s="34" customFormat="1" ht="19.5" thickBot="1">
      <c r="A16" s="24" t="s">
        <v>62</v>
      </c>
      <c r="B16" s="24" t="s">
        <v>66</v>
      </c>
      <c r="C16" s="10"/>
      <c r="D16" s="10">
        <v>114</v>
      </c>
      <c r="E16" s="10"/>
      <c r="F16" s="10">
        <v>114</v>
      </c>
      <c r="G16" s="10">
        <v>86</v>
      </c>
      <c r="H16" s="10">
        <v>28</v>
      </c>
      <c r="I16" s="10">
        <v>34</v>
      </c>
      <c r="J16" s="10"/>
      <c r="K16" s="10">
        <v>40</v>
      </c>
      <c r="L16" s="10"/>
      <c r="M16" s="10"/>
      <c r="N16" s="10">
        <f t="shared" si="0"/>
        <v>74</v>
      </c>
      <c r="O16" s="10"/>
      <c r="P16" s="33"/>
      <c r="Q16" s="33">
        <v>40</v>
      </c>
      <c r="R16" s="33"/>
      <c r="S16" s="33"/>
      <c r="T16" s="33">
        <f t="shared" si="1"/>
        <v>40</v>
      </c>
      <c r="U16" s="46"/>
      <c r="V16" s="33"/>
      <c r="W16" s="33"/>
      <c r="X16" s="33"/>
      <c r="Y16" s="46"/>
      <c r="Z16" s="33">
        <f t="shared" si="2"/>
        <v>114</v>
      </c>
    </row>
    <row r="17" spans="1:26" s="34" customFormat="1" ht="19.5" thickBot="1">
      <c r="A17" s="24" t="s">
        <v>63</v>
      </c>
      <c r="B17" s="24" t="s">
        <v>17</v>
      </c>
      <c r="C17" s="10"/>
      <c r="D17" s="10">
        <v>171</v>
      </c>
      <c r="E17" s="10"/>
      <c r="F17" s="10">
        <v>171</v>
      </c>
      <c r="G17" s="10">
        <v>0</v>
      </c>
      <c r="H17" s="10">
        <v>171</v>
      </c>
      <c r="I17" s="10">
        <v>51</v>
      </c>
      <c r="J17" s="10"/>
      <c r="K17" s="10">
        <v>60</v>
      </c>
      <c r="L17" s="10"/>
      <c r="M17" s="10"/>
      <c r="N17" s="10">
        <f t="shared" si="0"/>
        <v>111</v>
      </c>
      <c r="O17" s="10">
        <v>30</v>
      </c>
      <c r="P17" s="33"/>
      <c r="Q17" s="33">
        <v>30</v>
      </c>
      <c r="R17" s="33"/>
      <c r="S17" s="33"/>
      <c r="T17" s="33">
        <f t="shared" si="1"/>
        <v>60</v>
      </c>
      <c r="U17" s="46"/>
      <c r="V17" s="33"/>
      <c r="W17" s="33"/>
      <c r="X17" s="33"/>
      <c r="Y17" s="46"/>
      <c r="Z17" s="33">
        <f t="shared" si="2"/>
        <v>171</v>
      </c>
    </row>
    <row r="18" spans="1:26" s="34" customFormat="1" ht="19.5" thickBot="1">
      <c r="A18" s="24" t="s">
        <v>64</v>
      </c>
      <c r="B18" s="24" t="s">
        <v>67</v>
      </c>
      <c r="C18" s="10"/>
      <c r="D18" s="10">
        <v>70</v>
      </c>
      <c r="E18" s="10"/>
      <c r="F18" s="10">
        <v>70</v>
      </c>
      <c r="G18" s="10">
        <v>50</v>
      </c>
      <c r="H18" s="10">
        <v>20</v>
      </c>
      <c r="I18" s="10">
        <v>34</v>
      </c>
      <c r="J18" s="10"/>
      <c r="K18" s="10">
        <v>36</v>
      </c>
      <c r="L18" s="10"/>
      <c r="M18" s="10"/>
      <c r="N18" s="10">
        <f t="shared" si="0"/>
        <v>70</v>
      </c>
      <c r="O18" s="10"/>
      <c r="P18" s="33"/>
      <c r="Q18" s="33"/>
      <c r="R18" s="33"/>
      <c r="S18" s="33"/>
      <c r="T18" s="33">
        <f t="shared" si="1"/>
        <v>0</v>
      </c>
      <c r="U18" s="46"/>
      <c r="V18" s="33"/>
      <c r="W18" s="33"/>
      <c r="X18" s="33"/>
      <c r="Y18" s="46"/>
      <c r="Z18" s="33">
        <f t="shared" si="2"/>
        <v>70</v>
      </c>
    </row>
    <row r="19" spans="1:26" s="40" customFormat="1" ht="19.5" thickBot="1">
      <c r="A19" s="32"/>
      <c r="B19" s="41" t="s">
        <v>75</v>
      </c>
      <c r="C19" s="42"/>
      <c r="D19" s="42">
        <f>SUM(D10:D18)</f>
        <v>1197</v>
      </c>
      <c r="E19" s="42"/>
      <c r="F19" s="42">
        <f>SUM(F10:F18)</f>
        <v>1197</v>
      </c>
      <c r="G19" s="42">
        <f>SUM(G10:G18)</f>
        <v>770</v>
      </c>
      <c r="H19" s="42">
        <f>SUM(H10:H18)</f>
        <v>427</v>
      </c>
      <c r="I19" s="42">
        <f>SUM(I10:I18)</f>
        <v>333</v>
      </c>
      <c r="J19" s="42"/>
      <c r="K19" s="42">
        <f>SUM(K10:K18)</f>
        <v>436</v>
      </c>
      <c r="L19" s="42"/>
      <c r="M19" s="42"/>
      <c r="N19" s="42">
        <f t="shared" si="0"/>
        <v>769</v>
      </c>
      <c r="O19" s="42">
        <f>SUM(O10:O18)</f>
        <v>251</v>
      </c>
      <c r="P19" s="43"/>
      <c r="Q19" s="43">
        <f>SUM(Q10:Q18)</f>
        <v>103</v>
      </c>
      <c r="R19" s="43"/>
      <c r="S19" s="43"/>
      <c r="T19" s="43">
        <f t="shared" si="1"/>
        <v>354</v>
      </c>
      <c r="U19" s="52">
        <f>SUM(U10:U18)</f>
        <v>74</v>
      </c>
      <c r="V19" s="43"/>
      <c r="W19" s="43"/>
      <c r="X19" s="43"/>
      <c r="Y19" s="52">
        <f>SUM(Y10:Y18)</f>
        <v>74</v>
      </c>
      <c r="Z19" s="43">
        <f t="shared" si="2"/>
        <v>1197</v>
      </c>
    </row>
    <row r="20" spans="1:26" s="34" customFormat="1" ht="19.5" thickBot="1">
      <c r="A20" s="24" t="s">
        <v>68</v>
      </c>
      <c r="B20" s="24" t="s">
        <v>69</v>
      </c>
      <c r="C20" s="10"/>
      <c r="D20" s="10">
        <v>342</v>
      </c>
      <c r="E20" s="10" t="s">
        <v>2</v>
      </c>
      <c r="F20" s="10">
        <v>342</v>
      </c>
      <c r="G20" s="10">
        <v>256</v>
      </c>
      <c r="H20" s="10">
        <v>86</v>
      </c>
      <c r="I20" s="10">
        <v>102</v>
      </c>
      <c r="J20" s="10" t="s">
        <v>2</v>
      </c>
      <c r="K20" s="10">
        <v>120</v>
      </c>
      <c r="L20" s="10"/>
      <c r="M20" s="10" t="s">
        <v>2</v>
      </c>
      <c r="N20" s="10">
        <f t="shared" si="0"/>
        <v>222</v>
      </c>
      <c r="O20" s="10">
        <v>60</v>
      </c>
      <c r="P20" s="46"/>
      <c r="Q20" s="46">
        <v>60</v>
      </c>
      <c r="R20" s="46"/>
      <c r="S20" s="46"/>
      <c r="T20" s="46">
        <f t="shared" si="1"/>
        <v>120</v>
      </c>
      <c r="U20" s="46"/>
      <c r="V20" s="46"/>
      <c r="W20" s="46"/>
      <c r="X20" s="46"/>
      <c r="Y20" s="46"/>
      <c r="Z20" s="46">
        <f t="shared" si="2"/>
        <v>342</v>
      </c>
    </row>
    <row r="21" spans="1:26" s="34" customFormat="1" ht="19.5" thickBot="1">
      <c r="A21" s="24" t="s">
        <v>70</v>
      </c>
      <c r="B21" s="24" t="s">
        <v>71</v>
      </c>
      <c r="C21" s="10"/>
      <c r="D21" s="10">
        <v>285</v>
      </c>
      <c r="E21" s="10" t="s">
        <v>2</v>
      </c>
      <c r="F21" s="10">
        <v>285</v>
      </c>
      <c r="G21" s="10">
        <v>213</v>
      </c>
      <c r="H21" s="10">
        <v>72</v>
      </c>
      <c r="I21" s="10">
        <v>85</v>
      </c>
      <c r="J21" s="10" t="s">
        <v>2</v>
      </c>
      <c r="K21" s="10">
        <v>100</v>
      </c>
      <c r="L21" s="10"/>
      <c r="M21" s="10" t="s">
        <v>2</v>
      </c>
      <c r="N21" s="10">
        <f t="shared" si="0"/>
        <v>185</v>
      </c>
      <c r="O21" s="10">
        <v>50</v>
      </c>
      <c r="P21" s="46"/>
      <c r="Q21" s="46">
        <v>50</v>
      </c>
      <c r="R21" s="46"/>
      <c r="S21" s="46"/>
      <c r="T21" s="46">
        <f t="shared" si="1"/>
        <v>100</v>
      </c>
      <c r="U21" s="46"/>
      <c r="V21" s="46"/>
      <c r="W21" s="46"/>
      <c r="X21" s="46"/>
      <c r="Y21" s="46"/>
      <c r="Z21" s="46">
        <f t="shared" si="2"/>
        <v>285</v>
      </c>
    </row>
    <row r="22" spans="1:26" s="34" customFormat="1" ht="19.5" thickBot="1">
      <c r="A22" s="24" t="s">
        <v>72</v>
      </c>
      <c r="B22" s="24" t="s">
        <v>73</v>
      </c>
      <c r="C22" s="10"/>
      <c r="D22" s="10">
        <v>228</v>
      </c>
      <c r="E22" s="10"/>
      <c r="F22" s="10">
        <v>228</v>
      </c>
      <c r="G22" s="10">
        <v>168</v>
      </c>
      <c r="H22" s="10">
        <v>60</v>
      </c>
      <c r="I22" s="10">
        <v>68</v>
      </c>
      <c r="J22" s="10"/>
      <c r="K22" s="10">
        <v>80</v>
      </c>
      <c r="L22" s="10"/>
      <c r="M22" s="10"/>
      <c r="N22" s="10">
        <f t="shared" si="0"/>
        <v>148</v>
      </c>
      <c r="O22" s="10">
        <v>40</v>
      </c>
      <c r="P22" s="46"/>
      <c r="Q22" s="46">
        <v>40</v>
      </c>
      <c r="R22" s="46"/>
      <c r="S22" s="46"/>
      <c r="T22" s="46">
        <f t="shared" si="1"/>
        <v>80</v>
      </c>
      <c r="U22" s="46"/>
      <c r="V22" s="46"/>
      <c r="W22" s="46"/>
      <c r="X22" s="46"/>
      <c r="Y22" s="46"/>
      <c r="Z22" s="46">
        <f t="shared" si="2"/>
        <v>228</v>
      </c>
    </row>
    <row r="23" spans="1:26" s="34" customFormat="1" ht="19.5" thickBot="1">
      <c r="A23" s="24"/>
      <c r="B23" s="32" t="s">
        <v>75</v>
      </c>
      <c r="C23" s="11"/>
      <c r="D23" s="11">
        <f>SUM(D20:D22)</f>
        <v>855</v>
      </c>
      <c r="E23" s="11"/>
      <c r="F23" s="11">
        <f>SUM(F20:F22)</f>
        <v>855</v>
      </c>
      <c r="G23" s="11">
        <f>SUM(G20:G22)</f>
        <v>637</v>
      </c>
      <c r="H23" s="11">
        <f>SUM(H20:H22)</f>
        <v>218</v>
      </c>
      <c r="I23" s="11">
        <f>SUM(I20:I22)</f>
        <v>255</v>
      </c>
      <c r="J23" s="11"/>
      <c r="K23" s="11">
        <f>SUM(K20:K22)</f>
        <v>300</v>
      </c>
      <c r="L23" s="11"/>
      <c r="M23" s="11"/>
      <c r="N23" s="11">
        <f t="shared" si="0"/>
        <v>555</v>
      </c>
      <c r="O23" s="11">
        <f>SUM(O20:O22)</f>
        <v>150</v>
      </c>
      <c r="P23" s="47"/>
      <c r="Q23" s="47">
        <f>SUM(Q20:Q22)</f>
        <v>150</v>
      </c>
      <c r="R23" s="47"/>
      <c r="S23" s="47"/>
      <c r="T23" s="46">
        <f t="shared" si="1"/>
        <v>300</v>
      </c>
      <c r="U23" s="47"/>
      <c r="V23" s="47"/>
      <c r="W23" s="47"/>
      <c r="X23" s="47"/>
      <c r="Y23" s="47"/>
      <c r="Z23" s="47">
        <f t="shared" si="2"/>
        <v>855</v>
      </c>
    </row>
    <row r="24" spans="1:26" ht="19.5" thickBot="1">
      <c r="A24" s="13"/>
      <c r="B24" s="90" t="s">
        <v>76</v>
      </c>
      <c r="C24" s="91"/>
      <c r="D24" s="95">
        <f>D19+D23</f>
        <v>2052</v>
      </c>
      <c r="E24" s="96"/>
      <c r="F24" s="95">
        <f t="shared" ref="F24:S24" si="3">F19+F23</f>
        <v>2052</v>
      </c>
      <c r="G24" s="95">
        <f t="shared" si="3"/>
        <v>1407</v>
      </c>
      <c r="H24" s="95">
        <f t="shared" si="3"/>
        <v>645</v>
      </c>
      <c r="I24" s="95">
        <f t="shared" si="3"/>
        <v>588</v>
      </c>
      <c r="J24" s="95">
        <f t="shared" si="3"/>
        <v>0</v>
      </c>
      <c r="K24" s="95">
        <f t="shared" si="3"/>
        <v>736</v>
      </c>
      <c r="L24" s="95">
        <f t="shared" si="3"/>
        <v>0</v>
      </c>
      <c r="M24" s="95">
        <f t="shared" si="3"/>
        <v>0</v>
      </c>
      <c r="N24" s="95">
        <f t="shared" si="3"/>
        <v>1324</v>
      </c>
      <c r="O24" s="95">
        <f t="shared" si="3"/>
        <v>401</v>
      </c>
      <c r="P24" s="95">
        <f t="shared" si="3"/>
        <v>0</v>
      </c>
      <c r="Q24" s="95">
        <f t="shared" si="3"/>
        <v>253</v>
      </c>
      <c r="R24" s="95">
        <f t="shared" si="3"/>
        <v>0</v>
      </c>
      <c r="S24" s="95">
        <f t="shared" si="3"/>
        <v>0</v>
      </c>
      <c r="T24" s="97">
        <f t="shared" si="1"/>
        <v>654</v>
      </c>
      <c r="U24" s="95">
        <f>U19+U23</f>
        <v>74</v>
      </c>
      <c r="V24" s="95">
        <f>V19+V23</f>
        <v>0</v>
      </c>
      <c r="W24" s="95">
        <f>W19+W23</f>
        <v>0</v>
      </c>
      <c r="X24" s="95">
        <f>X19+X23</f>
        <v>0</v>
      </c>
      <c r="Y24" s="95"/>
      <c r="Z24" s="95">
        <f>Z19+Z23</f>
        <v>2052</v>
      </c>
    </row>
    <row r="25" spans="1:26" ht="38.25" thickBot="1">
      <c r="A25" s="32" t="s">
        <v>3</v>
      </c>
      <c r="B25" s="32" t="s">
        <v>4</v>
      </c>
      <c r="C25" s="8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>
        <f>I25+K25</f>
        <v>0</v>
      </c>
      <c r="O25" s="10"/>
      <c r="P25" s="33"/>
      <c r="Q25" s="33"/>
      <c r="R25" s="33"/>
      <c r="S25" s="33"/>
      <c r="T25" s="46">
        <f t="shared" si="1"/>
        <v>0</v>
      </c>
      <c r="U25" s="33"/>
      <c r="V25" s="33"/>
      <c r="W25" s="33"/>
      <c r="X25" s="33"/>
      <c r="Y25" s="33"/>
      <c r="Z25" s="33">
        <f t="shared" ref="Z25:Z51" si="4">N25+T25+Y25</f>
        <v>0</v>
      </c>
    </row>
    <row r="26" spans="1:26" s="34" customFormat="1" ht="19.5" thickBot="1">
      <c r="A26" s="24" t="s">
        <v>81</v>
      </c>
      <c r="B26" s="24" t="s">
        <v>77</v>
      </c>
      <c r="C26" s="10"/>
      <c r="D26" s="10">
        <v>50</v>
      </c>
      <c r="E26" s="10">
        <v>10</v>
      </c>
      <c r="F26" s="10">
        <v>38</v>
      </c>
      <c r="G26" s="10">
        <v>16</v>
      </c>
      <c r="H26" s="10">
        <v>22</v>
      </c>
      <c r="I26" s="10"/>
      <c r="J26" s="10"/>
      <c r="K26" s="10"/>
      <c r="L26" s="10"/>
      <c r="M26" s="10"/>
      <c r="N26" s="10"/>
      <c r="O26" s="10"/>
      <c r="P26" s="33"/>
      <c r="Q26" s="33"/>
      <c r="R26" s="33"/>
      <c r="S26" s="33"/>
      <c r="T26" s="46">
        <f t="shared" si="1"/>
        <v>0</v>
      </c>
      <c r="U26" s="33">
        <v>38</v>
      </c>
      <c r="V26" s="33"/>
      <c r="W26" s="33"/>
      <c r="X26" s="33"/>
      <c r="Y26" s="33">
        <f t="shared" ref="Y26:Y51" si="5">U26+W26</f>
        <v>38</v>
      </c>
      <c r="Z26" s="33">
        <f t="shared" si="4"/>
        <v>38</v>
      </c>
    </row>
    <row r="27" spans="1:26" s="34" customFormat="1" ht="19.5" thickBot="1">
      <c r="A27" s="24" t="s">
        <v>82</v>
      </c>
      <c r="B27" s="24" t="s">
        <v>78</v>
      </c>
      <c r="C27" s="10"/>
      <c r="D27" s="10">
        <v>100</v>
      </c>
      <c r="E27" s="10">
        <v>26</v>
      </c>
      <c r="F27" s="10">
        <v>68</v>
      </c>
      <c r="G27" s="10">
        <v>38</v>
      </c>
      <c r="H27" s="10">
        <v>30</v>
      </c>
      <c r="I27" s="10"/>
      <c r="J27" s="10"/>
      <c r="K27" s="10"/>
      <c r="L27" s="10"/>
      <c r="M27" s="10"/>
      <c r="N27" s="10"/>
      <c r="O27" s="10">
        <v>34</v>
      </c>
      <c r="P27" s="33"/>
      <c r="Q27" s="33">
        <v>34</v>
      </c>
      <c r="R27" s="33"/>
      <c r="S27" s="33"/>
      <c r="T27" s="46">
        <f t="shared" si="1"/>
        <v>68</v>
      </c>
      <c r="U27" s="33"/>
      <c r="V27" s="33"/>
      <c r="W27" s="33"/>
      <c r="X27" s="33"/>
      <c r="Y27" s="33">
        <f t="shared" si="5"/>
        <v>0</v>
      </c>
      <c r="Z27" s="33">
        <f t="shared" si="4"/>
        <v>68</v>
      </c>
    </row>
    <row r="28" spans="1:26" s="34" customFormat="1" ht="64.5" customHeight="1" thickBot="1">
      <c r="A28" s="24" t="s">
        <v>83</v>
      </c>
      <c r="B28" s="24" t="s">
        <v>79</v>
      </c>
      <c r="C28" s="10"/>
      <c r="D28" s="10">
        <v>50</v>
      </c>
      <c r="E28" s="10">
        <v>10</v>
      </c>
      <c r="F28" s="10">
        <v>38</v>
      </c>
      <c r="G28" s="10">
        <v>16</v>
      </c>
      <c r="H28" s="10">
        <v>22</v>
      </c>
      <c r="I28" s="10"/>
      <c r="J28" s="10"/>
      <c r="K28" s="10"/>
      <c r="L28" s="10"/>
      <c r="M28" s="10"/>
      <c r="N28" s="10">
        <f t="shared" ref="N28:N50" si="6">I28+K28</f>
        <v>0</v>
      </c>
      <c r="O28" s="10">
        <v>38</v>
      </c>
      <c r="P28" s="33"/>
      <c r="Q28" s="33"/>
      <c r="R28" s="33"/>
      <c r="S28" s="33"/>
      <c r="T28" s="46">
        <f t="shared" si="1"/>
        <v>38</v>
      </c>
      <c r="U28" s="33"/>
      <c r="V28" s="33"/>
      <c r="W28" s="33"/>
      <c r="X28" s="33"/>
      <c r="Y28" s="33">
        <f t="shared" si="5"/>
        <v>0</v>
      </c>
      <c r="Z28" s="33">
        <f t="shared" si="4"/>
        <v>38</v>
      </c>
    </row>
    <row r="29" spans="1:26" s="34" customFormat="1" ht="19.5" thickBot="1">
      <c r="A29" s="24" t="s">
        <v>84</v>
      </c>
      <c r="B29" s="24" t="s">
        <v>80</v>
      </c>
      <c r="C29" s="10"/>
      <c r="D29" s="10">
        <v>98</v>
      </c>
      <c r="E29" s="10">
        <v>20</v>
      </c>
      <c r="F29" s="10">
        <v>72</v>
      </c>
      <c r="G29" s="10">
        <v>42</v>
      </c>
      <c r="H29" s="10">
        <v>30</v>
      </c>
      <c r="I29" s="10"/>
      <c r="J29" s="10"/>
      <c r="K29" s="10"/>
      <c r="L29" s="10"/>
      <c r="M29" s="10"/>
      <c r="N29" s="10">
        <f t="shared" si="6"/>
        <v>0</v>
      </c>
      <c r="O29" s="10"/>
      <c r="P29" s="33"/>
      <c r="Q29" s="33">
        <v>72</v>
      </c>
      <c r="R29" s="33"/>
      <c r="S29" s="33"/>
      <c r="T29" s="46">
        <f t="shared" si="1"/>
        <v>72</v>
      </c>
      <c r="U29" s="33"/>
      <c r="V29" s="33"/>
      <c r="W29" s="33"/>
      <c r="X29" s="33"/>
      <c r="Y29" s="33">
        <f t="shared" si="5"/>
        <v>0</v>
      </c>
      <c r="Z29" s="33">
        <f t="shared" si="4"/>
        <v>72</v>
      </c>
    </row>
    <row r="30" spans="1:26" s="34" customFormat="1" ht="19.5" thickBot="1">
      <c r="A30" s="24" t="s">
        <v>85</v>
      </c>
      <c r="B30" s="24" t="s">
        <v>86</v>
      </c>
      <c r="C30" s="10"/>
      <c r="D30" s="10">
        <v>72</v>
      </c>
      <c r="E30" s="10">
        <v>26</v>
      </c>
      <c r="F30" s="10">
        <v>40</v>
      </c>
      <c r="G30" s="10">
        <v>24</v>
      </c>
      <c r="H30" s="10">
        <v>16</v>
      </c>
      <c r="I30" s="10"/>
      <c r="J30" s="10"/>
      <c r="K30" s="10"/>
      <c r="L30" s="10"/>
      <c r="M30" s="10"/>
      <c r="N30" s="10">
        <f t="shared" si="6"/>
        <v>0</v>
      </c>
      <c r="O30" s="10">
        <v>20</v>
      </c>
      <c r="P30" s="33"/>
      <c r="Q30" s="33">
        <v>20</v>
      </c>
      <c r="R30" s="33"/>
      <c r="S30" s="33"/>
      <c r="T30" s="46">
        <f t="shared" si="1"/>
        <v>40</v>
      </c>
      <c r="U30" s="33"/>
      <c r="V30" s="33"/>
      <c r="W30" s="33"/>
      <c r="X30" s="33"/>
      <c r="Y30" s="33">
        <f t="shared" si="5"/>
        <v>0</v>
      </c>
      <c r="Z30" s="33">
        <f t="shared" si="4"/>
        <v>40</v>
      </c>
    </row>
    <row r="31" spans="1:26" s="34" customFormat="1" ht="38.25" thickBot="1">
      <c r="A31" s="24" t="s">
        <v>113</v>
      </c>
      <c r="B31" s="24" t="s">
        <v>74</v>
      </c>
      <c r="C31" s="10"/>
      <c r="D31" s="10">
        <v>72</v>
      </c>
      <c r="E31" s="10">
        <v>26</v>
      </c>
      <c r="F31" s="10">
        <v>40</v>
      </c>
      <c r="G31" s="10">
        <v>14</v>
      </c>
      <c r="H31" s="10">
        <v>26</v>
      </c>
      <c r="I31" s="10"/>
      <c r="J31" s="10"/>
      <c r="K31" s="10"/>
      <c r="L31" s="10"/>
      <c r="M31" s="10"/>
      <c r="N31" s="10">
        <f t="shared" si="6"/>
        <v>0</v>
      </c>
      <c r="O31" s="10"/>
      <c r="P31" s="33"/>
      <c r="Q31" s="33">
        <v>40</v>
      </c>
      <c r="R31" s="33"/>
      <c r="S31" s="33"/>
      <c r="T31" s="46">
        <f t="shared" si="1"/>
        <v>40</v>
      </c>
      <c r="U31" s="33"/>
      <c r="V31" s="33"/>
      <c r="W31" s="33"/>
      <c r="X31" s="33"/>
      <c r="Y31" s="33">
        <f t="shared" si="5"/>
        <v>0</v>
      </c>
      <c r="Z31" s="33">
        <f t="shared" si="4"/>
        <v>40</v>
      </c>
    </row>
    <row r="32" spans="1:26" s="34" customFormat="1" ht="19.5" thickBot="1">
      <c r="A32" s="24"/>
      <c r="B32" s="90" t="s">
        <v>87</v>
      </c>
      <c r="C32" s="91"/>
      <c r="D32" s="95">
        <f>SUM(D26:D31)</f>
        <v>442</v>
      </c>
      <c r="E32" s="91"/>
      <c r="F32" s="95">
        <f>SUM(F26:F31)</f>
        <v>296</v>
      </c>
      <c r="G32" s="95">
        <f>SUM(G26:G31)</f>
        <v>150</v>
      </c>
      <c r="H32" s="95">
        <f>SUM(H26:H31)</f>
        <v>146</v>
      </c>
      <c r="I32" s="91"/>
      <c r="J32" s="91"/>
      <c r="K32" s="91"/>
      <c r="L32" s="91"/>
      <c r="M32" s="91"/>
      <c r="N32" s="91">
        <f t="shared" si="6"/>
        <v>0</v>
      </c>
      <c r="O32" s="91">
        <f>SUM(O26:O31)</f>
        <v>92</v>
      </c>
      <c r="P32" s="93"/>
      <c r="Q32" s="93">
        <f>SUM(Q27:Q31)</f>
        <v>166</v>
      </c>
      <c r="R32" s="93"/>
      <c r="S32" s="93"/>
      <c r="T32" s="94">
        <f t="shared" si="1"/>
        <v>258</v>
      </c>
      <c r="U32" s="93">
        <f>SUM(U26:U31)</f>
        <v>38</v>
      </c>
      <c r="V32" s="93"/>
      <c r="W32" s="93"/>
      <c r="X32" s="93"/>
      <c r="Y32" s="93">
        <f t="shared" si="5"/>
        <v>38</v>
      </c>
      <c r="Z32" s="93">
        <f t="shared" si="4"/>
        <v>296</v>
      </c>
    </row>
    <row r="33" spans="1:26" ht="38.25" thickBot="1">
      <c r="A33" s="32" t="s">
        <v>5</v>
      </c>
      <c r="B33" s="32" t="s">
        <v>6</v>
      </c>
      <c r="C33" s="8"/>
      <c r="D33" s="9"/>
      <c r="E33" s="9"/>
      <c r="F33" s="9"/>
      <c r="G33" s="9"/>
      <c r="H33" s="10"/>
      <c r="I33" s="10"/>
      <c r="J33" s="10"/>
      <c r="K33" s="10"/>
      <c r="L33" s="10"/>
      <c r="M33" s="10"/>
      <c r="N33" s="10">
        <f t="shared" si="6"/>
        <v>0</v>
      </c>
      <c r="O33" s="10"/>
      <c r="P33" s="4"/>
      <c r="Q33" s="4"/>
      <c r="R33" s="4"/>
      <c r="S33" s="4"/>
      <c r="T33" s="46">
        <f t="shared" ref="T33:T47" si="7">O33+Q33+R33</f>
        <v>0</v>
      </c>
      <c r="U33" s="4"/>
      <c r="V33" s="4"/>
      <c r="W33" s="4"/>
      <c r="X33" s="4"/>
      <c r="Y33" s="33">
        <f t="shared" si="5"/>
        <v>0</v>
      </c>
      <c r="Z33" s="33">
        <f t="shared" si="4"/>
        <v>0</v>
      </c>
    </row>
    <row r="34" spans="1:26" ht="38.25" thickBot="1">
      <c r="A34" s="32" t="s">
        <v>7</v>
      </c>
      <c r="B34" s="32" t="s">
        <v>8</v>
      </c>
      <c r="C34" s="44"/>
      <c r="D34" s="9"/>
      <c r="E34" s="9"/>
      <c r="F34" s="9"/>
      <c r="G34" s="9"/>
      <c r="H34" s="10"/>
      <c r="I34" s="10"/>
      <c r="J34" s="10"/>
      <c r="K34" s="10"/>
      <c r="L34" s="10"/>
      <c r="M34" s="10"/>
      <c r="N34" s="10">
        <f t="shared" si="6"/>
        <v>0</v>
      </c>
      <c r="O34" s="10"/>
      <c r="P34" s="4"/>
      <c r="Q34" s="4"/>
      <c r="R34" s="4"/>
      <c r="S34" s="4"/>
      <c r="T34" s="46">
        <f t="shared" si="7"/>
        <v>0</v>
      </c>
      <c r="U34" s="4"/>
      <c r="V34" s="4"/>
      <c r="W34" s="4"/>
      <c r="X34" s="4"/>
      <c r="Y34" s="33">
        <f t="shared" si="5"/>
        <v>0</v>
      </c>
      <c r="Z34" s="33">
        <f t="shared" si="4"/>
        <v>0</v>
      </c>
    </row>
    <row r="35" spans="1:26" s="34" customFormat="1" ht="100.5" customHeight="1" thickBot="1">
      <c r="A35" s="98" t="s">
        <v>9</v>
      </c>
      <c r="B35" s="38" t="s">
        <v>88</v>
      </c>
      <c r="C35" s="35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>
        <f t="shared" si="6"/>
        <v>0</v>
      </c>
      <c r="O35" s="10"/>
      <c r="P35" s="33"/>
      <c r="Q35" s="33"/>
      <c r="R35" s="33"/>
      <c r="S35" s="33"/>
      <c r="T35" s="46">
        <f t="shared" si="7"/>
        <v>0</v>
      </c>
      <c r="U35" s="33"/>
      <c r="V35" s="33"/>
      <c r="W35" s="33"/>
      <c r="X35" s="33"/>
      <c r="Y35" s="33">
        <f t="shared" si="5"/>
        <v>0</v>
      </c>
      <c r="Z35" s="33">
        <f t="shared" si="4"/>
        <v>0</v>
      </c>
    </row>
    <row r="36" spans="1:26" s="34" customFormat="1" ht="38.25" thickBot="1">
      <c r="A36" s="98" t="s">
        <v>10</v>
      </c>
      <c r="B36" s="39" t="s">
        <v>89</v>
      </c>
      <c r="C36" s="10"/>
      <c r="D36" s="10">
        <v>94</v>
      </c>
      <c r="E36" s="10">
        <v>15</v>
      </c>
      <c r="F36" s="10">
        <v>75</v>
      </c>
      <c r="G36" s="10">
        <v>39</v>
      </c>
      <c r="H36" s="10">
        <v>36</v>
      </c>
      <c r="I36" s="10"/>
      <c r="J36" s="10"/>
      <c r="K36" s="10"/>
      <c r="L36" s="10"/>
      <c r="M36" s="10"/>
      <c r="N36" s="10">
        <f t="shared" si="6"/>
        <v>0</v>
      </c>
      <c r="O36" s="10">
        <v>36</v>
      </c>
      <c r="P36" s="33"/>
      <c r="Q36" s="33">
        <v>39</v>
      </c>
      <c r="R36" s="33"/>
      <c r="S36" s="33"/>
      <c r="T36" s="46">
        <f t="shared" si="7"/>
        <v>75</v>
      </c>
      <c r="U36" s="33"/>
      <c r="V36" s="33"/>
      <c r="W36" s="33"/>
      <c r="X36" s="33"/>
      <c r="Y36" s="33">
        <f t="shared" si="5"/>
        <v>0</v>
      </c>
      <c r="Z36" s="33">
        <f t="shared" si="4"/>
        <v>75</v>
      </c>
    </row>
    <row r="37" spans="1:26" s="34" customFormat="1" ht="64.5" thickBot="1">
      <c r="A37" s="24" t="s">
        <v>11</v>
      </c>
      <c r="B37" s="39" t="s">
        <v>90</v>
      </c>
      <c r="C37" s="10"/>
      <c r="D37" s="10">
        <v>94</v>
      </c>
      <c r="E37" s="10">
        <v>15</v>
      </c>
      <c r="F37" s="10">
        <v>75</v>
      </c>
      <c r="G37" s="10">
        <v>36</v>
      </c>
      <c r="H37" s="10">
        <v>39</v>
      </c>
      <c r="I37" s="10"/>
      <c r="J37" s="10"/>
      <c r="K37" s="10"/>
      <c r="L37" s="10"/>
      <c r="M37" s="10"/>
      <c r="N37" s="10">
        <f t="shared" si="6"/>
        <v>0</v>
      </c>
      <c r="O37" s="10">
        <v>36</v>
      </c>
      <c r="P37" s="33"/>
      <c r="Q37" s="33">
        <v>39</v>
      </c>
      <c r="R37" s="33"/>
      <c r="S37" s="33"/>
      <c r="T37" s="46">
        <f t="shared" si="7"/>
        <v>75</v>
      </c>
      <c r="U37" s="33"/>
      <c r="V37" s="33"/>
      <c r="W37" s="33"/>
      <c r="X37" s="33"/>
      <c r="Y37" s="33">
        <f t="shared" si="5"/>
        <v>0</v>
      </c>
      <c r="Z37" s="33">
        <f t="shared" si="4"/>
        <v>75</v>
      </c>
    </row>
    <row r="38" spans="1:26" s="34" customFormat="1" ht="19.5" thickBot="1">
      <c r="A38" s="32" t="s">
        <v>12</v>
      </c>
      <c r="B38" s="32" t="s">
        <v>97</v>
      </c>
      <c r="C38" s="10"/>
      <c r="D38" s="37">
        <v>120</v>
      </c>
      <c r="E38" s="10"/>
      <c r="F38" s="10">
        <v>120</v>
      </c>
      <c r="G38" s="10"/>
      <c r="H38" s="10">
        <v>120</v>
      </c>
      <c r="I38" s="10"/>
      <c r="J38" s="10"/>
      <c r="K38" s="10"/>
      <c r="L38" s="10"/>
      <c r="M38" s="10"/>
      <c r="N38" s="10">
        <f t="shared" si="6"/>
        <v>0</v>
      </c>
      <c r="O38" s="10">
        <v>36</v>
      </c>
      <c r="P38" s="33"/>
      <c r="Q38" s="33">
        <v>84</v>
      </c>
      <c r="R38" s="33"/>
      <c r="S38" s="33"/>
      <c r="T38" s="46">
        <f t="shared" si="7"/>
        <v>120</v>
      </c>
      <c r="U38" s="33"/>
      <c r="V38" s="33"/>
      <c r="W38" s="33"/>
      <c r="X38" s="33"/>
      <c r="Y38" s="33">
        <f t="shared" si="5"/>
        <v>0</v>
      </c>
      <c r="Z38" s="33">
        <f t="shared" si="4"/>
        <v>120</v>
      </c>
    </row>
    <row r="39" spans="1:26" s="34" customFormat="1" ht="38.25" thickBot="1">
      <c r="A39" s="32" t="s">
        <v>13</v>
      </c>
      <c r="B39" s="32" t="s">
        <v>98</v>
      </c>
      <c r="C39" s="10"/>
      <c r="D39" s="37">
        <v>108</v>
      </c>
      <c r="E39" s="10"/>
      <c r="F39" s="10">
        <v>108</v>
      </c>
      <c r="G39" s="10"/>
      <c r="H39" s="10">
        <v>108</v>
      </c>
      <c r="I39" s="10"/>
      <c r="J39" s="10"/>
      <c r="K39" s="10"/>
      <c r="L39" s="10"/>
      <c r="M39" s="10"/>
      <c r="N39" s="10">
        <f t="shared" si="6"/>
        <v>0</v>
      </c>
      <c r="O39" s="10"/>
      <c r="P39" s="33"/>
      <c r="Q39" s="33"/>
      <c r="R39" s="33">
        <v>108</v>
      </c>
      <c r="S39" s="33"/>
      <c r="T39" s="46">
        <f t="shared" si="7"/>
        <v>108</v>
      </c>
      <c r="U39" s="33"/>
      <c r="V39" s="33"/>
      <c r="W39" s="33"/>
      <c r="X39" s="33"/>
      <c r="Y39" s="33">
        <f t="shared" si="5"/>
        <v>0</v>
      </c>
      <c r="Z39" s="33">
        <f t="shared" si="4"/>
        <v>108</v>
      </c>
    </row>
    <row r="40" spans="1:26" s="34" customFormat="1" ht="33" thickBot="1">
      <c r="A40" s="24" t="s">
        <v>95</v>
      </c>
      <c r="B40" s="53" t="s">
        <v>96</v>
      </c>
      <c r="C40" s="11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>
        <f t="shared" si="6"/>
        <v>0</v>
      </c>
      <c r="O40" s="10"/>
      <c r="P40" s="33"/>
      <c r="Q40" s="33"/>
      <c r="R40" s="33"/>
      <c r="S40" s="33"/>
      <c r="T40" s="46">
        <f t="shared" si="7"/>
        <v>0</v>
      </c>
      <c r="U40" s="33"/>
      <c r="V40" s="33"/>
      <c r="W40" s="33"/>
      <c r="X40" s="33"/>
      <c r="Y40" s="33">
        <f t="shared" si="5"/>
        <v>0</v>
      </c>
      <c r="Z40" s="33">
        <f t="shared" si="4"/>
        <v>0</v>
      </c>
    </row>
    <row r="41" spans="1:26" s="34" customFormat="1" ht="38.25" thickBot="1">
      <c r="A41" s="24" t="s">
        <v>100</v>
      </c>
      <c r="B41" s="39" t="s">
        <v>99</v>
      </c>
      <c r="C41" s="10"/>
      <c r="D41" s="10">
        <v>81</v>
      </c>
      <c r="E41" s="10">
        <v>25</v>
      </c>
      <c r="F41" s="10">
        <v>50</v>
      </c>
      <c r="G41" s="10">
        <v>26</v>
      </c>
      <c r="H41" s="10">
        <v>24</v>
      </c>
      <c r="I41" s="10"/>
      <c r="J41" s="10"/>
      <c r="K41" s="10"/>
      <c r="L41" s="10"/>
      <c r="M41" s="10"/>
      <c r="N41" s="10">
        <f t="shared" si="6"/>
        <v>0</v>
      </c>
      <c r="O41" s="10"/>
      <c r="P41" s="33"/>
      <c r="Q41" s="33"/>
      <c r="R41" s="33"/>
      <c r="S41" s="33"/>
      <c r="T41" s="46">
        <f t="shared" si="7"/>
        <v>0</v>
      </c>
      <c r="U41" s="33">
        <v>50</v>
      </c>
      <c r="V41" s="33"/>
      <c r="W41" s="33"/>
      <c r="X41" s="33"/>
      <c r="Y41" s="33">
        <f t="shared" si="5"/>
        <v>50</v>
      </c>
      <c r="Z41" s="33">
        <f t="shared" si="4"/>
        <v>50</v>
      </c>
    </row>
    <row r="42" spans="1:26" s="34" customFormat="1" ht="38.25" thickBot="1">
      <c r="A42" s="24" t="s">
        <v>101</v>
      </c>
      <c r="B42" s="39" t="s">
        <v>102</v>
      </c>
      <c r="C42" s="10"/>
      <c r="D42" s="10">
        <v>81</v>
      </c>
      <c r="E42" s="10">
        <v>25</v>
      </c>
      <c r="F42" s="10">
        <v>50</v>
      </c>
      <c r="G42" s="10">
        <v>24</v>
      </c>
      <c r="H42" s="10">
        <v>26</v>
      </c>
      <c r="I42" s="10"/>
      <c r="J42" s="10"/>
      <c r="K42" s="10"/>
      <c r="L42" s="10"/>
      <c r="M42" s="10"/>
      <c r="N42" s="10">
        <f t="shared" si="6"/>
        <v>0</v>
      </c>
      <c r="O42" s="10"/>
      <c r="P42" s="33"/>
      <c r="Q42" s="33"/>
      <c r="R42" s="33"/>
      <c r="S42" s="33"/>
      <c r="T42" s="46">
        <f t="shared" si="7"/>
        <v>0</v>
      </c>
      <c r="U42" s="33">
        <v>50</v>
      </c>
      <c r="V42" s="33"/>
      <c r="W42" s="33"/>
      <c r="X42" s="33"/>
      <c r="Y42" s="33">
        <f t="shared" si="5"/>
        <v>50</v>
      </c>
      <c r="Z42" s="33">
        <f t="shared" si="4"/>
        <v>50</v>
      </c>
    </row>
    <row r="43" spans="1:26" s="34" customFormat="1" ht="19.5" thickBot="1">
      <c r="A43" s="32" t="s">
        <v>14</v>
      </c>
      <c r="B43" s="32" t="s">
        <v>97</v>
      </c>
      <c r="C43" s="10"/>
      <c r="D43" s="37">
        <v>120</v>
      </c>
      <c r="E43" s="10"/>
      <c r="F43" s="10">
        <v>120</v>
      </c>
      <c r="G43" s="10"/>
      <c r="H43" s="10">
        <v>120</v>
      </c>
      <c r="I43" s="10"/>
      <c r="J43" s="10"/>
      <c r="K43" s="10"/>
      <c r="L43" s="10"/>
      <c r="M43" s="10"/>
      <c r="N43" s="10">
        <f t="shared" si="6"/>
        <v>0</v>
      </c>
      <c r="O43" s="10"/>
      <c r="P43" s="33"/>
      <c r="Q43" s="33"/>
      <c r="R43" s="33"/>
      <c r="S43" s="33"/>
      <c r="T43" s="46">
        <f t="shared" si="7"/>
        <v>0</v>
      </c>
      <c r="U43" s="33">
        <v>84</v>
      </c>
      <c r="V43" s="33"/>
      <c r="W43" s="33">
        <v>36</v>
      </c>
      <c r="X43" s="33"/>
      <c r="Y43" s="33">
        <f t="shared" si="5"/>
        <v>120</v>
      </c>
      <c r="Z43" s="33">
        <f t="shared" si="4"/>
        <v>120</v>
      </c>
    </row>
    <row r="44" spans="1:26" s="34" customFormat="1" ht="38.25" thickBot="1">
      <c r="A44" s="32" t="s">
        <v>15</v>
      </c>
      <c r="B44" s="32" t="s">
        <v>98</v>
      </c>
      <c r="C44" s="10"/>
      <c r="D44" s="10">
        <v>108</v>
      </c>
      <c r="E44" s="10"/>
      <c r="F44" s="10">
        <v>108</v>
      </c>
      <c r="G44" s="10"/>
      <c r="H44" s="10">
        <v>108</v>
      </c>
      <c r="I44" s="10"/>
      <c r="J44" s="10"/>
      <c r="K44" s="10"/>
      <c r="L44" s="10"/>
      <c r="M44" s="10"/>
      <c r="N44" s="10">
        <f t="shared" si="6"/>
        <v>0</v>
      </c>
      <c r="O44" s="10"/>
      <c r="P44" s="33"/>
      <c r="Q44" s="33"/>
      <c r="R44" s="33"/>
      <c r="S44" s="33"/>
      <c r="T44" s="46">
        <f t="shared" si="7"/>
        <v>0</v>
      </c>
      <c r="U44" s="33">
        <v>90</v>
      </c>
      <c r="V44" s="33"/>
      <c r="W44" s="33">
        <v>18</v>
      </c>
      <c r="X44" s="33"/>
      <c r="Y44" s="33">
        <f t="shared" si="5"/>
        <v>108</v>
      </c>
      <c r="Z44" s="33">
        <f t="shared" si="4"/>
        <v>108</v>
      </c>
    </row>
    <row r="45" spans="1:26" s="34" customFormat="1" ht="48.75" customHeight="1" thickBot="1">
      <c r="A45" s="24" t="s">
        <v>103</v>
      </c>
      <c r="B45" s="53" t="s">
        <v>104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>
        <f t="shared" si="6"/>
        <v>0</v>
      </c>
      <c r="O45" s="10"/>
      <c r="P45" s="33"/>
      <c r="Q45" s="33"/>
      <c r="R45" s="33"/>
      <c r="S45" s="33"/>
      <c r="T45" s="46">
        <f t="shared" si="7"/>
        <v>0</v>
      </c>
      <c r="U45" s="33"/>
      <c r="V45" s="33"/>
      <c r="W45" s="33"/>
      <c r="X45" s="33"/>
      <c r="Y45" s="33">
        <f t="shared" si="5"/>
        <v>0</v>
      </c>
      <c r="Z45" s="33">
        <f t="shared" si="4"/>
        <v>0</v>
      </c>
    </row>
    <row r="46" spans="1:26" s="34" customFormat="1" ht="97.5" customHeight="1" thickBot="1">
      <c r="A46" s="24" t="s">
        <v>105</v>
      </c>
      <c r="B46" s="54" t="s">
        <v>106</v>
      </c>
      <c r="C46" s="10"/>
      <c r="D46" s="10">
        <v>188</v>
      </c>
      <c r="E46" s="10">
        <v>50</v>
      </c>
      <c r="F46" s="10">
        <v>124</v>
      </c>
      <c r="G46" s="10">
        <v>60</v>
      </c>
      <c r="H46" s="10">
        <v>62</v>
      </c>
      <c r="I46" s="10"/>
      <c r="J46" s="10"/>
      <c r="K46" s="10"/>
      <c r="L46" s="10"/>
      <c r="M46" s="10"/>
      <c r="N46" s="10">
        <f t="shared" si="6"/>
        <v>0</v>
      </c>
      <c r="O46" s="10"/>
      <c r="P46" s="33"/>
      <c r="Q46" s="33">
        <v>38</v>
      </c>
      <c r="R46" s="33"/>
      <c r="S46" s="33"/>
      <c r="T46" s="46">
        <f t="shared" si="7"/>
        <v>38</v>
      </c>
      <c r="U46" s="33">
        <v>86</v>
      </c>
      <c r="V46" s="33"/>
      <c r="W46" s="33"/>
      <c r="X46" s="33"/>
      <c r="Y46" s="33">
        <f t="shared" si="5"/>
        <v>86</v>
      </c>
      <c r="Z46" s="33">
        <f t="shared" si="4"/>
        <v>124</v>
      </c>
    </row>
    <row r="47" spans="1:26" s="34" customFormat="1" ht="19.5" thickBot="1">
      <c r="A47" s="32" t="s">
        <v>12</v>
      </c>
      <c r="B47" s="32" t="s">
        <v>97</v>
      </c>
      <c r="C47" s="10"/>
      <c r="D47" s="37">
        <v>120</v>
      </c>
      <c r="E47" s="10"/>
      <c r="F47" s="10">
        <v>120</v>
      </c>
      <c r="G47" s="10"/>
      <c r="H47" s="10">
        <v>120</v>
      </c>
      <c r="I47" s="10"/>
      <c r="J47" s="10"/>
      <c r="K47" s="10"/>
      <c r="L47" s="10"/>
      <c r="M47" s="10"/>
      <c r="N47" s="10">
        <f t="shared" si="6"/>
        <v>0</v>
      </c>
      <c r="O47" s="10"/>
      <c r="P47" s="33"/>
      <c r="Q47" s="33">
        <v>48</v>
      </c>
      <c r="R47" s="33"/>
      <c r="S47" s="33"/>
      <c r="T47" s="46">
        <f t="shared" si="7"/>
        <v>48</v>
      </c>
      <c r="U47" s="33">
        <v>72</v>
      </c>
      <c r="V47" s="33"/>
      <c r="W47" s="33"/>
      <c r="X47" s="33"/>
      <c r="Y47" s="33">
        <f t="shared" si="5"/>
        <v>72</v>
      </c>
      <c r="Z47" s="33">
        <f t="shared" si="4"/>
        <v>120</v>
      </c>
    </row>
    <row r="48" spans="1:26" s="34" customFormat="1" ht="38.25" thickBot="1">
      <c r="A48" s="32" t="s">
        <v>13</v>
      </c>
      <c r="B48" s="32" t="s">
        <v>98</v>
      </c>
      <c r="C48" s="10"/>
      <c r="D48" s="37">
        <v>108</v>
      </c>
      <c r="E48" s="10"/>
      <c r="F48" s="10">
        <v>108</v>
      </c>
      <c r="G48" s="10"/>
      <c r="H48" s="10">
        <v>108</v>
      </c>
      <c r="I48" s="10"/>
      <c r="J48" s="10"/>
      <c r="K48" s="10"/>
      <c r="L48" s="10"/>
      <c r="M48" s="10"/>
      <c r="N48" s="10">
        <f t="shared" si="6"/>
        <v>0</v>
      </c>
      <c r="O48" s="10"/>
      <c r="P48" s="33"/>
      <c r="Q48" s="33"/>
      <c r="R48" s="33"/>
      <c r="S48" s="33"/>
      <c r="T48" s="46">
        <f>O48+Q48</f>
        <v>0</v>
      </c>
      <c r="U48" s="33"/>
      <c r="V48" s="33"/>
      <c r="W48" s="33">
        <v>108</v>
      </c>
      <c r="X48" s="33"/>
      <c r="Y48" s="33">
        <f t="shared" si="5"/>
        <v>108</v>
      </c>
      <c r="Z48" s="33">
        <f t="shared" si="4"/>
        <v>108</v>
      </c>
    </row>
    <row r="49" spans="1:26" s="34" customFormat="1" ht="19.5" thickBot="1">
      <c r="A49" s="24"/>
      <c r="B49" s="90" t="s">
        <v>107</v>
      </c>
      <c r="C49" s="91"/>
      <c r="D49" s="92">
        <f>SUM(D35:D48)</f>
        <v>1222</v>
      </c>
      <c r="E49" s="91">
        <f>SUM(E36:E48)</f>
        <v>130</v>
      </c>
      <c r="F49" s="91">
        <f>SUM(F36:F48)</f>
        <v>1058</v>
      </c>
      <c r="G49" s="91">
        <f>SUM(G35:G48)</f>
        <v>185</v>
      </c>
      <c r="H49" s="91">
        <f>SUM(H35:H48)</f>
        <v>871</v>
      </c>
      <c r="I49" s="91"/>
      <c r="J49" s="91"/>
      <c r="K49" s="91"/>
      <c r="L49" s="91"/>
      <c r="M49" s="91"/>
      <c r="N49" s="91">
        <f t="shared" si="6"/>
        <v>0</v>
      </c>
      <c r="O49" s="91">
        <f>SUM(O36:O48)</f>
        <v>108</v>
      </c>
      <c r="P49" s="93"/>
      <c r="Q49" s="93">
        <f>SUM(Q35:Q48)</f>
        <v>248</v>
      </c>
      <c r="R49" s="93"/>
      <c r="S49" s="93"/>
      <c r="T49" s="94">
        <f>O49+Q49</f>
        <v>356</v>
      </c>
      <c r="U49" s="93">
        <f>SUM(U35:U48)</f>
        <v>432</v>
      </c>
      <c r="V49" s="93"/>
      <c r="W49" s="93">
        <f>SUM(W35:W48)</f>
        <v>162</v>
      </c>
      <c r="X49" s="93"/>
      <c r="Y49" s="93">
        <f t="shared" si="5"/>
        <v>594</v>
      </c>
      <c r="Z49" s="93">
        <f t="shared" si="4"/>
        <v>950</v>
      </c>
    </row>
    <row r="50" spans="1:26" s="34" customFormat="1" ht="19.5" thickBot="1">
      <c r="A50" s="32" t="s">
        <v>16</v>
      </c>
      <c r="B50" s="32" t="s">
        <v>17</v>
      </c>
      <c r="C50" s="35"/>
      <c r="D50" s="8">
        <v>100</v>
      </c>
      <c r="E50" s="11">
        <v>40</v>
      </c>
      <c r="F50" s="11">
        <v>50</v>
      </c>
      <c r="G50" s="11">
        <v>5</v>
      </c>
      <c r="H50" s="10">
        <v>45</v>
      </c>
      <c r="I50" s="10"/>
      <c r="J50" s="10"/>
      <c r="K50" s="10"/>
      <c r="L50" s="10"/>
      <c r="M50" s="10"/>
      <c r="N50" s="10">
        <f t="shared" si="6"/>
        <v>0</v>
      </c>
      <c r="O50" s="10"/>
      <c r="P50" s="33"/>
      <c r="Q50" s="33"/>
      <c r="R50" s="33"/>
      <c r="S50" s="33"/>
      <c r="T50" s="46">
        <f>O50+Q50</f>
        <v>0</v>
      </c>
      <c r="U50" s="33">
        <v>50</v>
      </c>
      <c r="V50" s="33"/>
      <c r="W50" s="33"/>
      <c r="X50" s="33"/>
      <c r="Y50" s="33">
        <f t="shared" si="5"/>
        <v>50</v>
      </c>
      <c r="Z50" s="33">
        <f t="shared" si="4"/>
        <v>50</v>
      </c>
    </row>
    <row r="51" spans="1:26" s="34" customFormat="1" ht="38.25" thickBot="1">
      <c r="A51" s="32"/>
      <c r="B51" s="32" t="s">
        <v>108</v>
      </c>
      <c r="C51" s="35"/>
      <c r="D51" s="8"/>
      <c r="E51" s="11"/>
      <c r="F51" s="11">
        <f>F32+F49+F50</f>
        <v>1404</v>
      </c>
      <c r="G51" s="11"/>
      <c r="H51" s="10"/>
      <c r="I51" s="10"/>
      <c r="J51" s="10"/>
      <c r="K51" s="10"/>
      <c r="L51" s="10"/>
      <c r="M51" s="10"/>
      <c r="N51" s="10">
        <f>SUM(N25:N50)</f>
        <v>0</v>
      </c>
      <c r="O51" s="10">
        <f>SUM(O24:O50)</f>
        <v>801</v>
      </c>
      <c r="P51" s="33"/>
      <c r="Q51" s="33">
        <f>SUM(Q24:Q50)</f>
        <v>1081</v>
      </c>
      <c r="R51" s="33"/>
      <c r="S51" s="33"/>
      <c r="T51" s="46">
        <f>SUM(T25:T50)</f>
        <v>1336</v>
      </c>
      <c r="U51" s="33">
        <f>SUM(U26:U50)</f>
        <v>990</v>
      </c>
      <c r="V51" s="33"/>
      <c r="W51" s="33">
        <f>SUM(W24:W50)</f>
        <v>324</v>
      </c>
      <c r="X51" s="33"/>
      <c r="Y51" s="33">
        <f t="shared" si="5"/>
        <v>1314</v>
      </c>
      <c r="Z51" s="33">
        <f t="shared" si="4"/>
        <v>2650</v>
      </c>
    </row>
    <row r="52" spans="1:26" s="40" customFormat="1" ht="19.5" thickBot="1">
      <c r="A52" s="325" t="s">
        <v>0</v>
      </c>
      <c r="B52" s="325"/>
      <c r="C52" s="56"/>
      <c r="D52" s="56"/>
      <c r="E52" s="56"/>
      <c r="F52" s="56">
        <f>F24+F51</f>
        <v>3456</v>
      </c>
      <c r="G52" s="56"/>
      <c r="H52" s="56"/>
      <c r="I52" s="56"/>
      <c r="J52" s="56"/>
      <c r="K52" s="56"/>
      <c r="L52" s="56"/>
      <c r="M52" s="56"/>
      <c r="N52" s="56">
        <f>N24+N51</f>
        <v>1324</v>
      </c>
      <c r="O52" s="56"/>
      <c r="P52" s="57"/>
      <c r="Q52" s="58"/>
      <c r="R52" s="57"/>
      <c r="S52" s="57"/>
      <c r="T52" s="58">
        <f>T24+T51</f>
        <v>1990</v>
      </c>
      <c r="U52" s="57"/>
      <c r="V52" s="57"/>
      <c r="W52" s="57"/>
      <c r="X52" s="57"/>
      <c r="Y52" s="57">
        <f>Y24+Y51</f>
        <v>1314</v>
      </c>
      <c r="Z52" s="57">
        <f>Z24+Z26+Z27+Z28+Z29+Z30+Z31+Z37+Z36+Z38+Z39+Z41+Z42+Z43+Z44+Z46+Z47+Z48+Z50</f>
        <v>3456</v>
      </c>
    </row>
    <row r="53" spans="1:26" s="64" customFormat="1" ht="20.25" customHeight="1" thickBot="1">
      <c r="A53" s="61" t="s">
        <v>117</v>
      </c>
      <c r="B53" s="65" t="s">
        <v>115</v>
      </c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6" t="s">
        <v>116</v>
      </c>
      <c r="P53" s="62"/>
      <c r="Q53" s="63"/>
      <c r="R53" s="62"/>
      <c r="S53" s="62"/>
      <c r="T53" s="63"/>
      <c r="U53" s="62"/>
      <c r="V53" s="62"/>
      <c r="W53" s="62"/>
      <c r="X53" s="62"/>
      <c r="Y53" s="62"/>
      <c r="Z53" s="62"/>
    </row>
    <row r="54" spans="1:26" ht="30.75" customHeight="1" thickBot="1">
      <c r="A54" s="7" t="s">
        <v>18</v>
      </c>
      <c r="B54" s="7" t="s">
        <v>19</v>
      </c>
      <c r="C54" s="10"/>
      <c r="D54" s="9"/>
      <c r="E54" s="6"/>
      <c r="F54" s="6"/>
      <c r="G54" s="6"/>
      <c r="H54" s="6"/>
      <c r="I54" s="6"/>
      <c r="J54" s="6"/>
      <c r="K54" s="6"/>
      <c r="L54" s="6"/>
      <c r="M54" s="6"/>
      <c r="N54" s="6"/>
      <c r="O54" s="29" t="s">
        <v>114</v>
      </c>
      <c r="P54" s="4"/>
      <c r="Q54" s="46"/>
      <c r="R54" s="4"/>
      <c r="S54" s="4"/>
      <c r="T54" s="4"/>
      <c r="U54" s="4"/>
      <c r="V54" s="4"/>
      <c r="W54" s="4"/>
      <c r="X54" s="4"/>
      <c r="Y54" s="4"/>
      <c r="Z54" s="4"/>
    </row>
    <row r="55" spans="1:26" ht="25.5" customHeight="1" thickBot="1">
      <c r="A55" s="312" t="s">
        <v>21</v>
      </c>
      <c r="B55" s="312"/>
      <c r="C55" s="312"/>
      <c r="D55" s="312"/>
      <c r="E55" s="312"/>
      <c r="F55" s="313" t="s">
        <v>0</v>
      </c>
      <c r="G55" s="12" t="s">
        <v>24</v>
      </c>
      <c r="H55" s="9" t="s">
        <v>2</v>
      </c>
      <c r="I55" s="9" t="s">
        <v>2</v>
      </c>
      <c r="J55" s="9" t="s">
        <v>2</v>
      </c>
      <c r="K55" s="9"/>
      <c r="L55" s="9"/>
      <c r="M55" s="9" t="s">
        <v>2</v>
      </c>
      <c r="N55" s="9" t="s">
        <v>2</v>
      </c>
      <c r="O55" s="9" t="s">
        <v>2</v>
      </c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4" thickBot="1">
      <c r="A56" s="314"/>
      <c r="B56" s="314"/>
      <c r="C56" s="314"/>
      <c r="D56" s="314"/>
      <c r="E56" s="314"/>
      <c r="F56" s="313"/>
      <c r="G56" s="12" t="s">
        <v>25</v>
      </c>
      <c r="H56" s="9" t="s">
        <v>2</v>
      </c>
      <c r="I56" s="9" t="s">
        <v>2</v>
      </c>
      <c r="J56" s="9" t="s">
        <v>2</v>
      </c>
      <c r="K56" s="9"/>
      <c r="L56" s="9"/>
      <c r="M56" s="9" t="s">
        <v>2</v>
      </c>
      <c r="N56" s="9" t="s">
        <v>2</v>
      </c>
      <c r="O56" s="9" t="s">
        <v>2</v>
      </c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4" thickBot="1">
      <c r="A57" s="312" t="s">
        <v>22</v>
      </c>
      <c r="B57" s="312"/>
      <c r="C57" s="312"/>
      <c r="D57" s="312"/>
      <c r="E57" s="312"/>
      <c r="F57" s="313"/>
      <c r="G57" s="12" t="s">
        <v>26</v>
      </c>
      <c r="H57" s="9" t="s">
        <v>2</v>
      </c>
      <c r="I57" s="9" t="s">
        <v>2</v>
      </c>
      <c r="J57" s="9" t="s">
        <v>2</v>
      </c>
      <c r="K57" s="9"/>
      <c r="L57" s="9"/>
      <c r="M57" s="9" t="s">
        <v>2</v>
      </c>
      <c r="N57" s="9" t="s">
        <v>2</v>
      </c>
      <c r="O57" s="9" t="s">
        <v>2</v>
      </c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9.5" thickBot="1">
      <c r="A58" s="315" t="s">
        <v>23</v>
      </c>
      <c r="B58" s="315"/>
      <c r="C58" s="315"/>
      <c r="D58" s="315"/>
      <c r="E58" s="315"/>
      <c r="F58" s="313"/>
      <c r="G58" s="12" t="s">
        <v>27</v>
      </c>
      <c r="H58" s="14" t="s">
        <v>28</v>
      </c>
      <c r="I58" s="14" t="s">
        <v>28</v>
      </c>
      <c r="J58" s="14" t="s">
        <v>28</v>
      </c>
      <c r="K58" s="14"/>
      <c r="L58" s="14"/>
      <c r="M58" s="14" t="s">
        <v>28</v>
      </c>
      <c r="N58" s="14" t="s">
        <v>28</v>
      </c>
      <c r="O58" s="14" t="s">
        <v>28</v>
      </c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9.5" thickBot="1">
      <c r="A59" s="316"/>
      <c r="B59" s="316"/>
      <c r="C59" s="316"/>
      <c r="D59" s="316"/>
      <c r="E59" s="316"/>
      <c r="F59" s="313"/>
      <c r="G59" s="12" t="s">
        <v>29</v>
      </c>
      <c r="H59" s="14" t="s">
        <v>30</v>
      </c>
      <c r="I59" s="14" t="s">
        <v>30</v>
      </c>
      <c r="J59" s="14" t="s">
        <v>30</v>
      </c>
      <c r="K59" s="14"/>
      <c r="L59" s="14"/>
      <c r="M59" s="14" t="s">
        <v>30</v>
      </c>
      <c r="N59" s="14" t="s">
        <v>30</v>
      </c>
      <c r="O59" s="14" t="s">
        <v>30</v>
      </c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9.5" thickBot="1">
      <c r="A60" s="316"/>
      <c r="B60" s="316"/>
      <c r="C60" s="316"/>
      <c r="D60" s="316"/>
      <c r="E60" s="316"/>
      <c r="F60" s="313"/>
      <c r="G60" s="12" t="s">
        <v>31</v>
      </c>
      <c r="H60" s="14" t="s">
        <v>32</v>
      </c>
      <c r="I60" s="14" t="s">
        <v>32</v>
      </c>
      <c r="J60" s="14" t="s">
        <v>32</v>
      </c>
      <c r="K60" s="14"/>
      <c r="L60" s="14"/>
      <c r="M60" s="14" t="s">
        <v>32</v>
      </c>
      <c r="N60" s="14" t="s">
        <v>32</v>
      </c>
      <c r="O60" s="14" t="s">
        <v>32</v>
      </c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74" ht="46.5" customHeight="1"/>
    <row r="75" ht="71.25" customHeight="1"/>
    <row r="76" ht="84" customHeight="1"/>
    <row r="78" ht="35.25" customHeight="1"/>
    <row r="79" ht="36.75" customHeight="1"/>
    <row r="80" ht="33.75" customHeight="1"/>
    <row r="81" ht="36.75" customHeight="1"/>
    <row r="82" ht="38.25" customHeight="1"/>
    <row r="83" ht="41.25" customHeight="1"/>
    <row r="88" ht="51.75" customHeight="1"/>
    <row r="98" ht="65.25" customHeight="1"/>
    <row r="99" ht="55.5" customHeight="1"/>
  </sheetData>
  <mergeCells count="27">
    <mergeCell ref="O6:S6"/>
    <mergeCell ref="Y5:Y8"/>
    <mergeCell ref="Z5:Z8"/>
    <mergeCell ref="T6:T8"/>
    <mergeCell ref="Q7:R7"/>
    <mergeCell ref="U6:W6"/>
    <mergeCell ref="G7:H7"/>
    <mergeCell ref="I6:M6"/>
    <mergeCell ref="K7:L7"/>
    <mergeCell ref="N6:N8"/>
    <mergeCell ref="F7:F8"/>
    <mergeCell ref="A60:E60"/>
    <mergeCell ref="F55:F60"/>
    <mergeCell ref="A59:E59"/>
    <mergeCell ref="I5:X5"/>
    <mergeCell ref="A52:B52"/>
    <mergeCell ref="A55:E55"/>
    <mergeCell ref="A56:E56"/>
    <mergeCell ref="A57:E57"/>
    <mergeCell ref="A58:E58"/>
    <mergeCell ref="A5:A8"/>
    <mergeCell ref="B5:B8"/>
    <mergeCell ref="C5:C8"/>
    <mergeCell ref="D5:H5"/>
    <mergeCell ref="D6:D8"/>
    <mergeCell ref="E6:E8"/>
    <mergeCell ref="F6:H6"/>
  </mergeCells>
  <printOptions horizontalCentered="1" verticalCentered="1"/>
  <pageMargins left="0" right="0" top="0" bottom="0" header="0.31496062992125984" footer="0.31496062992125984"/>
  <pageSetup paperSize="9" scale="60" fitToHeight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98"/>
  <sheetViews>
    <sheetView topLeftCell="A4" zoomScale="86" zoomScaleNormal="86" workbookViewId="0">
      <selection activeCell="AB2" sqref="AB2"/>
    </sheetView>
  </sheetViews>
  <sheetFormatPr defaultRowHeight="18.75"/>
  <cols>
    <col min="1" max="1" width="14.28515625" customWidth="1"/>
    <col min="2" max="2" width="32.42578125" customWidth="1"/>
    <col min="3" max="3" width="11.42578125" style="34" customWidth="1"/>
    <col min="4" max="4" width="9.5703125" customWidth="1"/>
    <col min="5" max="5" width="8" customWidth="1"/>
    <col min="6" max="6" width="8.28515625" customWidth="1"/>
    <col min="7" max="7" width="11.42578125" customWidth="1"/>
    <col min="8" max="8" width="11.7109375" customWidth="1"/>
    <col min="9" max="9" width="8.5703125" customWidth="1"/>
    <col min="10" max="10" width="4.140625" customWidth="1"/>
    <col min="11" max="11" width="7.28515625" customWidth="1"/>
    <col min="12" max="12" width="6.42578125" customWidth="1"/>
    <col min="13" max="13" width="4.28515625" customWidth="1"/>
    <col min="14" max="14" width="8.28515625" customWidth="1"/>
    <col min="15" max="15" width="8.42578125" customWidth="1"/>
    <col min="16" max="16" width="4.85546875" customWidth="1"/>
    <col min="17" max="17" width="7.42578125" customWidth="1"/>
    <col min="18" max="18" width="6.5703125" customWidth="1"/>
    <col min="19" max="19" width="4.85546875" customWidth="1"/>
    <col min="20" max="20" width="7.7109375" customWidth="1"/>
    <col min="22" max="22" width="5.140625" customWidth="1"/>
    <col min="23" max="23" width="9.7109375" customWidth="1"/>
    <col min="24" max="24" width="8" customWidth="1"/>
  </cols>
  <sheetData>
    <row r="1" spans="1:26" s="60" customFormat="1" ht="31.5">
      <c r="A1" s="340" t="s">
        <v>147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</row>
    <row r="2" spans="1:26" ht="23.25">
      <c r="A2" s="1"/>
    </row>
    <row r="3" spans="1:26" ht="23.25">
      <c r="A3" s="1"/>
    </row>
    <row r="4" spans="1:26" ht="24" thickBot="1">
      <c r="A4" s="1"/>
    </row>
    <row r="5" spans="1:26" s="15" customFormat="1" ht="24.75" customHeight="1" thickBot="1">
      <c r="A5" s="317" t="s">
        <v>33</v>
      </c>
      <c r="B5" s="320" t="s">
        <v>34</v>
      </c>
      <c r="C5" s="323" t="s">
        <v>35</v>
      </c>
      <c r="D5" s="306" t="s">
        <v>36</v>
      </c>
      <c r="E5" s="306"/>
      <c r="F5" s="306"/>
      <c r="G5" s="306"/>
      <c r="H5" s="306"/>
      <c r="I5" s="308" t="s">
        <v>43</v>
      </c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10"/>
      <c r="Y5" s="326" t="s">
        <v>48</v>
      </c>
      <c r="Z5" s="326" t="s">
        <v>51</v>
      </c>
    </row>
    <row r="6" spans="1:26" s="15" customFormat="1" ht="33.75" customHeight="1" thickBot="1">
      <c r="A6" s="318"/>
      <c r="B6" s="321"/>
      <c r="C6" s="323"/>
      <c r="D6" s="304" t="s">
        <v>38</v>
      </c>
      <c r="E6" s="328" t="s">
        <v>39</v>
      </c>
      <c r="F6" s="331" t="s">
        <v>37</v>
      </c>
      <c r="G6" s="332"/>
      <c r="H6" s="333"/>
      <c r="I6" s="334" t="s">
        <v>44</v>
      </c>
      <c r="J6" s="335"/>
      <c r="K6" s="335"/>
      <c r="L6" s="335"/>
      <c r="M6" s="336"/>
      <c r="N6" s="337" t="s">
        <v>48</v>
      </c>
      <c r="O6" s="334" t="s">
        <v>49</v>
      </c>
      <c r="P6" s="335"/>
      <c r="Q6" s="335"/>
      <c r="R6" s="335"/>
      <c r="S6" s="336"/>
      <c r="T6" s="337" t="s">
        <v>48</v>
      </c>
      <c r="U6" s="334" t="s">
        <v>50</v>
      </c>
      <c r="V6" s="335"/>
      <c r="W6" s="335"/>
      <c r="X6" s="27"/>
      <c r="Y6" s="326"/>
      <c r="Z6" s="326"/>
    </row>
    <row r="7" spans="1:26" s="15" customFormat="1" ht="57.75" customHeight="1" thickBot="1">
      <c r="A7" s="318"/>
      <c r="B7" s="321"/>
      <c r="C7" s="323"/>
      <c r="D7" s="327"/>
      <c r="E7" s="329"/>
      <c r="F7" s="304" t="s">
        <v>0</v>
      </c>
      <c r="G7" s="306" t="s">
        <v>40</v>
      </c>
      <c r="H7" s="306"/>
      <c r="I7" s="17" t="s">
        <v>45</v>
      </c>
      <c r="J7" s="67" t="s">
        <v>47</v>
      </c>
      <c r="K7" s="307" t="s">
        <v>46</v>
      </c>
      <c r="L7" s="307"/>
      <c r="M7" s="67" t="s">
        <v>47</v>
      </c>
      <c r="N7" s="338"/>
      <c r="O7" s="17" t="s">
        <v>45</v>
      </c>
      <c r="P7" s="67" t="s">
        <v>47</v>
      </c>
      <c r="Q7" s="307" t="s">
        <v>46</v>
      </c>
      <c r="R7" s="307"/>
      <c r="S7" s="67" t="s">
        <v>47</v>
      </c>
      <c r="T7" s="338"/>
      <c r="U7" s="17" t="s">
        <v>45</v>
      </c>
      <c r="V7" s="67" t="s">
        <v>47</v>
      </c>
      <c r="W7" s="26" t="s">
        <v>46</v>
      </c>
      <c r="X7" s="26" t="s">
        <v>93</v>
      </c>
      <c r="Y7" s="326"/>
      <c r="Z7" s="326"/>
    </row>
    <row r="8" spans="1:26" s="15" customFormat="1" ht="54" customHeight="1" thickBot="1">
      <c r="A8" s="319"/>
      <c r="B8" s="322"/>
      <c r="C8" s="323"/>
      <c r="D8" s="305"/>
      <c r="E8" s="330"/>
      <c r="F8" s="305"/>
      <c r="G8" s="20" t="s">
        <v>41</v>
      </c>
      <c r="H8" s="25" t="s">
        <v>42</v>
      </c>
      <c r="I8" s="20">
        <v>17</v>
      </c>
      <c r="J8" s="20">
        <v>2</v>
      </c>
      <c r="K8" s="20">
        <v>20</v>
      </c>
      <c r="L8" s="20">
        <v>3</v>
      </c>
      <c r="M8" s="20">
        <v>9</v>
      </c>
      <c r="N8" s="339"/>
      <c r="O8" s="21">
        <v>17</v>
      </c>
      <c r="P8" s="21">
        <v>2</v>
      </c>
      <c r="Q8" s="21">
        <v>19</v>
      </c>
      <c r="R8" s="21">
        <v>3</v>
      </c>
      <c r="S8" s="21">
        <v>9</v>
      </c>
      <c r="T8" s="339"/>
      <c r="U8" s="21">
        <v>17</v>
      </c>
      <c r="V8" s="21">
        <v>2</v>
      </c>
      <c r="W8" s="21">
        <v>6</v>
      </c>
      <c r="X8" s="21">
        <v>1</v>
      </c>
      <c r="Y8" s="326"/>
      <c r="Z8" s="326"/>
    </row>
    <row r="9" spans="1:26" ht="24" thickBot="1">
      <c r="A9" s="5">
        <v>1</v>
      </c>
      <c r="B9" s="18">
        <v>2</v>
      </c>
      <c r="C9" s="36">
        <v>3</v>
      </c>
      <c r="D9" s="4">
        <v>4</v>
      </c>
      <c r="E9" s="18">
        <v>5</v>
      </c>
      <c r="F9" s="19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8">
        <v>13</v>
      </c>
      <c r="N9" s="18">
        <v>14</v>
      </c>
      <c r="O9" s="18">
        <v>15</v>
      </c>
      <c r="P9" s="18">
        <v>16</v>
      </c>
      <c r="Q9" s="19">
        <v>17</v>
      </c>
      <c r="R9" s="19">
        <v>18</v>
      </c>
      <c r="S9" s="19">
        <v>19</v>
      </c>
      <c r="T9" s="19">
        <v>20</v>
      </c>
      <c r="U9" s="19">
        <v>21</v>
      </c>
      <c r="V9" s="19">
        <v>22</v>
      </c>
      <c r="W9" s="19">
        <v>23</v>
      </c>
      <c r="X9" s="19"/>
      <c r="Y9" s="19">
        <v>26</v>
      </c>
      <c r="Z9" s="19">
        <v>27</v>
      </c>
    </row>
    <row r="10" spans="1:26" ht="38.25" thickBot="1">
      <c r="A10" s="5"/>
      <c r="B10" s="25" t="s">
        <v>125</v>
      </c>
      <c r="C10" s="36"/>
      <c r="E10" s="18"/>
      <c r="F10" s="31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s="34" customFormat="1" ht="19.5" thickBot="1">
      <c r="A11" s="24" t="s">
        <v>1</v>
      </c>
      <c r="B11" s="24" t="s">
        <v>52</v>
      </c>
      <c r="C11" s="35"/>
      <c r="D11" s="36">
        <v>114</v>
      </c>
      <c r="E11" s="10"/>
      <c r="F11" s="36">
        <v>114</v>
      </c>
      <c r="G11" s="10">
        <v>86</v>
      </c>
      <c r="H11" s="10">
        <v>28</v>
      </c>
      <c r="I11" s="10"/>
      <c r="J11" s="10"/>
      <c r="K11" s="10">
        <v>40</v>
      </c>
      <c r="L11" s="10"/>
      <c r="M11" s="10"/>
      <c r="N11" s="10">
        <f t="shared" ref="N11:N21" si="0">I11+K11</f>
        <v>40</v>
      </c>
      <c r="O11" s="10">
        <v>40</v>
      </c>
      <c r="P11" s="33"/>
      <c r="Q11" s="33">
        <v>34</v>
      </c>
      <c r="R11" s="33"/>
      <c r="S11" s="33"/>
      <c r="T11" s="33">
        <f t="shared" ref="T11:T22" si="1">O11+Q11</f>
        <v>74</v>
      </c>
      <c r="U11" s="46"/>
      <c r="V11" s="33"/>
      <c r="W11" s="33"/>
      <c r="X11" s="33"/>
      <c r="Y11" s="46"/>
      <c r="Z11" s="33">
        <f>N11+T11+Y11</f>
        <v>114</v>
      </c>
    </row>
    <row r="12" spans="1:26" s="34" customFormat="1" ht="19.5" thickBot="1">
      <c r="A12" s="24" t="s">
        <v>54</v>
      </c>
      <c r="B12" s="24" t="s">
        <v>53</v>
      </c>
      <c r="C12" s="10"/>
      <c r="D12" s="10">
        <v>215</v>
      </c>
      <c r="E12" s="10"/>
      <c r="F12" s="10">
        <v>215</v>
      </c>
      <c r="G12" s="10">
        <v>161</v>
      </c>
      <c r="H12" s="10">
        <v>54</v>
      </c>
      <c r="I12" s="10">
        <v>68</v>
      </c>
      <c r="J12" s="10"/>
      <c r="K12" s="10">
        <v>80</v>
      </c>
      <c r="L12" s="10"/>
      <c r="M12" s="10"/>
      <c r="N12" s="10">
        <f t="shared" si="0"/>
        <v>148</v>
      </c>
      <c r="O12" s="10">
        <v>67</v>
      </c>
      <c r="P12" s="33"/>
      <c r="Q12" s="33"/>
      <c r="R12" s="33"/>
      <c r="S12" s="33"/>
      <c r="T12" s="33">
        <f t="shared" si="1"/>
        <v>67</v>
      </c>
      <c r="U12" s="46"/>
      <c r="V12" s="33"/>
      <c r="W12" s="33"/>
      <c r="X12" s="33"/>
      <c r="Y12" s="46"/>
      <c r="Z12" s="33">
        <f t="shared" ref="Z12:Z53" si="2">N12+T12+Y12</f>
        <v>215</v>
      </c>
    </row>
    <row r="13" spans="1:26" s="34" customFormat="1" ht="19.5" thickBot="1">
      <c r="A13" s="24" t="s">
        <v>55</v>
      </c>
      <c r="B13" s="24" t="s">
        <v>57</v>
      </c>
      <c r="C13" s="10"/>
      <c r="D13" s="10">
        <v>171</v>
      </c>
      <c r="E13" s="10"/>
      <c r="F13" s="10">
        <v>171</v>
      </c>
      <c r="G13" s="10">
        <v>129</v>
      </c>
      <c r="H13" s="10">
        <v>42</v>
      </c>
      <c r="I13" s="10">
        <v>44</v>
      </c>
      <c r="J13" s="10"/>
      <c r="K13" s="10">
        <v>60</v>
      </c>
      <c r="L13" s="10"/>
      <c r="M13" s="10"/>
      <c r="N13" s="10">
        <f t="shared" si="0"/>
        <v>104</v>
      </c>
      <c r="O13" s="10">
        <v>34</v>
      </c>
      <c r="P13" s="33"/>
      <c r="Q13" s="33">
        <v>33</v>
      </c>
      <c r="R13" s="33"/>
      <c r="S13" s="33"/>
      <c r="T13" s="33">
        <f t="shared" si="1"/>
        <v>67</v>
      </c>
      <c r="U13" s="46"/>
      <c r="V13" s="33"/>
      <c r="W13" s="33"/>
      <c r="X13" s="33"/>
      <c r="Y13" s="46"/>
      <c r="Z13" s="33">
        <f t="shared" si="2"/>
        <v>171</v>
      </c>
    </row>
    <row r="14" spans="1:26" s="34" customFormat="1" ht="19.5" thickBot="1">
      <c r="A14" s="24" t="s">
        <v>56</v>
      </c>
      <c r="B14" s="24" t="s">
        <v>58</v>
      </c>
      <c r="C14" s="10"/>
      <c r="D14" s="10">
        <v>114</v>
      </c>
      <c r="E14" s="10"/>
      <c r="F14" s="10">
        <v>114</v>
      </c>
      <c r="G14" s="10">
        <v>86</v>
      </c>
      <c r="H14" s="10">
        <v>28</v>
      </c>
      <c r="I14" s="10">
        <v>34</v>
      </c>
      <c r="J14" s="10"/>
      <c r="K14" s="10">
        <v>40</v>
      </c>
      <c r="L14" s="10"/>
      <c r="M14" s="10"/>
      <c r="N14" s="10">
        <f t="shared" si="0"/>
        <v>74</v>
      </c>
      <c r="O14" s="10">
        <v>40</v>
      </c>
      <c r="P14" s="33"/>
      <c r="Q14" s="33"/>
      <c r="R14" s="33"/>
      <c r="S14" s="33"/>
      <c r="T14" s="33">
        <f t="shared" si="1"/>
        <v>40</v>
      </c>
      <c r="U14" s="46"/>
      <c r="V14" s="33"/>
      <c r="W14" s="33"/>
      <c r="X14" s="33"/>
      <c r="Y14" s="46"/>
      <c r="Z14" s="33">
        <f t="shared" si="2"/>
        <v>114</v>
      </c>
    </row>
    <row r="15" spans="1:26" s="34" customFormat="1" ht="19.5" thickBot="1">
      <c r="A15" s="24" t="s">
        <v>59</v>
      </c>
      <c r="B15" s="24" t="s">
        <v>73</v>
      </c>
      <c r="C15" s="10"/>
      <c r="D15" s="10">
        <v>114</v>
      </c>
      <c r="E15" s="10"/>
      <c r="F15" s="10">
        <v>114</v>
      </c>
      <c r="G15" s="10">
        <v>168</v>
      </c>
      <c r="H15" s="10">
        <v>60</v>
      </c>
      <c r="I15" s="10">
        <v>68</v>
      </c>
      <c r="J15" s="10"/>
      <c r="K15" s="10">
        <v>46</v>
      </c>
      <c r="L15" s="10"/>
      <c r="M15" s="10"/>
      <c r="N15" s="10">
        <f t="shared" si="0"/>
        <v>114</v>
      </c>
      <c r="O15" s="10"/>
      <c r="P15" s="46"/>
      <c r="Q15" s="46"/>
      <c r="R15" s="46"/>
      <c r="S15" s="46"/>
      <c r="T15" s="46">
        <f t="shared" si="1"/>
        <v>0</v>
      </c>
      <c r="U15" s="46"/>
      <c r="V15" s="46"/>
      <c r="W15" s="46"/>
      <c r="X15" s="46"/>
      <c r="Y15" s="46"/>
      <c r="Z15" s="33">
        <f t="shared" si="2"/>
        <v>114</v>
      </c>
    </row>
    <row r="16" spans="1:26" s="34" customFormat="1" ht="19.5" thickBot="1">
      <c r="A16" s="24" t="s">
        <v>60</v>
      </c>
      <c r="B16" s="24" t="s">
        <v>126</v>
      </c>
      <c r="C16" s="10"/>
      <c r="D16" s="10">
        <v>228</v>
      </c>
      <c r="E16" s="10"/>
      <c r="F16" s="10">
        <v>228</v>
      </c>
      <c r="G16" s="10">
        <v>168</v>
      </c>
      <c r="H16" s="10">
        <v>60</v>
      </c>
      <c r="I16" s="10">
        <v>40</v>
      </c>
      <c r="J16" s="10"/>
      <c r="K16" s="10">
        <v>94</v>
      </c>
      <c r="L16" s="10"/>
      <c r="M16" s="10"/>
      <c r="N16" s="10">
        <f t="shared" si="0"/>
        <v>134</v>
      </c>
      <c r="O16" s="10">
        <v>94</v>
      </c>
      <c r="P16" s="33"/>
      <c r="Q16" s="33"/>
      <c r="R16" s="33"/>
      <c r="S16" s="33"/>
      <c r="T16" s="33">
        <f t="shared" si="1"/>
        <v>94</v>
      </c>
      <c r="U16" s="46"/>
      <c r="V16" s="33"/>
      <c r="W16" s="33"/>
      <c r="X16" s="33"/>
      <c r="Y16" s="46"/>
      <c r="Z16" s="33">
        <f t="shared" si="2"/>
        <v>228</v>
      </c>
    </row>
    <row r="17" spans="1:26" s="34" customFormat="1" ht="19.5" thickBot="1">
      <c r="A17" s="24" t="s">
        <v>62</v>
      </c>
      <c r="B17" s="24" t="s">
        <v>17</v>
      </c>
      <c r="C17" s="10"/>
      <c r="D17" s="10">
        <v>171</v>
      </c>
      <c r="E17" s="10"/>
      <c r="F17" s="10">
        <v>171</v>
      </c>
      <c r="G17" s="10">
        <v>0</v>
      </c>
      <c r="H17" s="10">
        <v>171</v>
      </c>
      <c r="I17" s="10">
        <v>51</v>
      </c>
      <c r="J17" s="10"/>
      <c r="K17" s="10">
        <v>60</v>
      </c>
      <c r="L17" s="10"/>
      <c r="M17" s="10"/>
      <c r="N17" s="10">
        <f t="shared" si="0"/>
        <v>111</v>
      </c>
      <c r="O17" s="10">
        <v>30</v>
      </c>
      <c r="P17" s="33"/>
      <c r="Q17" s="33">
        <v>30</v>
      </c>
      <c r="R17" s="33"/>
      <c r="S17" s="33"/>
      <c r="T17" s="33">
        <f t="shared" si="1"/>
        <v>60</v>
      </c>
      <c r="U17" s="46"/>
      <c r="V17" s="33"/>
      <c r="W17" s="33"/>
      <c r="X17" s="33"/>
      <c r="Y17" s="46"/>
      <c r="Z17" s="33">
        <f t="shared" si="2"/>
        <v>171</v>
      </c>
    </row>
    <row r="18" spans="1:26" s="34" customFormat="1" ht="19.5" thickBot="1">
      <c r="A18" s="24" t="s">
        <v>63</v>
      </c>
      <c r="B18" s="24" t="s">
        <v>67</v>
      </c>
      <c r="C18" s="10"/>
      <c r="D18" s="10">
        <v>70</v>
      </c>
      <c r="E18" s="10"/>
      <c r="F18" s="10">
        <v>70</v>
      </c>
      <c r="G18" s="10">
        <v>50</v>
      </c>
      <c r="H18" s="10">
        <v>20</v>
      </c>
      <c r="I18" s="10">
        <v>34</v>
      </c>
      <c r="J18" s="10"/>
      <c r="K18" s="10">
        <v>36</v>
      </c>
      <c r="L18" s="10"/>
      <c r="M18" s="10"/>
      <c r="N18" s="10">
        <f t="shared" si="0"/>
        <v>70</v>
      </c>
      <c r="O18" s="10"/>
      <c r="P18" s="33"/>
      <c r="Q18" s="33"/>
      <c r="R18" s="33"/>
      <c r="S18" s="33"/>
      <c r="T18" s="33">
        <f t="shared" si="1"/>
        <v>0</v>
      </c>
      <c r="U18" s="46"/>
      <c r="V18" s="33"/>
      <c r="W18" s="33"/>
      <c r="X18" s="33"/>
      <c r="Y18" s="46"/>
      <c r="Z18" s="33">
        <f t="shared" si="2"/>
        <v>70</v>
      </c>
    </row>
    <row r="19" spans="1:26" s="40" customFormat="1" ht="19.5" thickBot="1">
      <c r="A19" s="32"/>
      <c r="B19" s="41" t="s">
        <v>75</v>
      </c>
      <c r="C19" s="42"/>
      <c r="D19" s="42">
        <f>SUM(D11:D18)</f>
        <v>1197</v>
      </c>
      <c r="E19" s="42"/>
      <c r="F19" s="42">
        <f>SUM(F11:F18)</f>
        <v>1197</v>
      </c>
      <c r="G19" s="42">
        <f>SUM(G11:G18)</f>
        <v>848</v>
      </c>
      <c r="H19" s="42">
        <f>SUM(H11:H18)</f>
        <v>463</v>
      </c>
      <c r="I19" s="42">
        <f>SUM(I11:I18)</f>
        <v>339</v>
      </c>
      <c r="J19" s="42"/>
      <c r="K19" s="42">
        <f>SUM(K11:K18)</f>
        <v>456</v>
      </c>
      <c r="L19" s="42"/>
      <c r="M19" s="42"/>
      <c r="N19" s="42">
        <f t="shared" si="0"/>
        <v>795</v>
      </c>
      <c r="O19" s="42">
        <f>SUM(O11:O18)</f>
        <v>305</v>
      </c>
      <c r="P19" s="43"/>
      <c r="Q19" s="43">
        <f>SUM(Q11:Q18)</f>
        <v>97</v>
      </c>
      <c r="R19" s="43"/>
      <c r="S19" s="43"/>
      <c r="T19" s="43">
        <f t="shared" si="1"/>
        <v>402</v>
      </c>
      <c r="U19" s="52">
        <f>SUM(U11:U18)</f>
        <v>0</v>
      </c>
      <c r="V19" s="43"/>
      <c r="W19" s="43"/>
      <c r="X19" s="43"/>
      <c r="Y19" s="52">
        <f>SUM(Y11:Y18)</f>
        <v>0</v>
      </c>
      <c r="Z19" s="82">
        <f t="shared" si="2"/>
        <v>1197</v>
      </c>
    </row>
    <row r="20" spans="1:26" s="34" customFormat="1" ht="19.5" thickBot="1">
      <c r="A20" s="24" t="s">
        <v>68</v>
      </c>
      <c r="B20" s="24" t="s">
        <v>69</v>
      </c>
      <c r="C20" s="10"/>
      <c r="D20" s="10">
        <v>342</v>
      </c>
      <c r="E20" s="10"/>
      <c r="F20" s="10">
        <v>342</v>
      </c>
      <c r="G20" s="10">
        <v>256</v>
      </c>
      <c r="H20" s="10">
        <v>86</v>
      </c>
      <c r="I20" s="10">
        <v>102</v>
      </c>
      <c r="J20" s="10"/>
      <c r="K20" s="10">
        <v>60</v>
      </c>
      <c r="L20" s="10"/>
      <c r="M20" s="10"/>
      <c r="N20" s="10">
        <f t="shared" si="0"/>
        <v>162</v>
      </c>
      <c r="O20" s="10">
        <v>60</v>
      </c>
      <c r="P20" s="46"/>
      <c r="Q20" s="46">
        <v>120</v>
      </c>
      <c r="R20" s="46"/>
      <c r="S20" s="46"/>
      <c r="T20" s="46">
        <f t="shared" si="1"/>
        <v>180</v>
      </c>
      <c r="U20" s="46"/>
      <c r="V20" s="46"/>
      <c r="W20" s="46"/>
      <c r="X20" s="46"/>
      <c r="Y20" s="46"/>
      <c r="Z20" s="33">
        <f t="shared" si="2"/>
        <v>342</v>
      </c>
    </row>
    <row r="21" spans="1:26" s="34" customFormat="1" ht="19.5" thickBot="1">
      <c r="A21" s="24" t="s">
        <v>70</v>
      </c>
      <c r="B21" s="24" t="s">
        <v>132</v>
      </c>
      <c r="C21" s="10"/>
      <c r="D21" s="10">
        <v>228</v>
      </c>
      <c r="E21" s="10"/>
      <c r="F21" s="10">
        <v>228</v>
      </c>
      <c r="G21" s="10">
        <v>86</v>
      </c>
      <c r="H21" s="10">
        <v>28</v>
      </c>
      <c r="I21" s="10">
        <v>68</v>
      </c>
      <c r="J21" s="10"/>
      <c r="K21" s="10">
        <v>80</v>
      </c>
      <c r="L21" s="10"/>
      <c r="M21" s="10"/>
      <c r="N21" s="10">
        <f t="shared" si="0"/>
        <v>148</v>
      </c>
      <c r="O21" s="10">
        <v>80</v>
      </c>
      <c r="P21" s="33"/>
      <c r="Q21" s="33"/>
      <c r="R21" s="33"/>
      <c r="S21" s="33"/>
      <c r="T21" s="33">
        <f t="shared" si="1"/>
        <v>80</v>
      </c>
      <c r="U21" s="46"/>
      <c r="V21" s="33"/>
      <c r="W21" s="33"/>
      <c r="X21" s="33"/>
      <c r="Y21" s="46">
        <f>U21+W21</f>
        <v>0</v>
      </c>
      <c r="Z21" s="33">
        <f t="shared" si="2"/>
        <v>228</v>
      </c>
    </row>
    <row r="22" spans="1:26" s="34" customFormat="1" ht="19.5" thickBot="1">
      <c r="A22" s="24" t="s">
        <v>72</v>
      </c>
      <c r="B22" s="24" t="s">
        <v>128</v>
      </c>
      <c r="C22" s="10"/>
      <c r="D22" s="10">
        <v>114</v>
      </c>
      <c r="E22" s="10"/>
      <c r="F22" s="10">
        <v>114</v>
      </c>
      <c r="G22" s="10">
        <v>82</v>
      </c>
      <c r="H22" s="10">
        <v>32</v>
      </c>
      <c r="I22" s="10"/>
      <c r="J22" s="10"/>
      <c r="K22" s="10"/>
      <c r="L22" s="10"/>
      <c r="M22" s="10"/>
      <c r="N22" s="10">
        <f t="shared" ref="N22:N24" si="3">I22+K22</f>
        <v>0</v>
      </c>
      <c r="O22" s="10">
        <v>54</v>
      </c>
      <c r="P22" s="33"/>
      <c r="Q22" s="33">
        <v>60</v>
      </c>
      <c r="R22" s="33"/>
      <c r="S22" s="33"/>
      <c r="T22" s="33">
        <f t="shared" si="1"/>
        <v>114</v>
      </c>
      <c r="U22" s="46"/>
      <c r="V22" s="33"/>
      <c r="W22" s="33"/>
      <c r="X22" s="33"/>
      <c r="Y22" s="46"/>
      <c r="Z22" s="33">
        <f t="shared" si="2"/>
        <v>114</v>
      </c>
    </row>
    <row r="23" spans="1:26" s="34" customFormat="1" ht="19.5" thickBot="1">
      <c r="A23" s="24" t="s">
        <v>127</v>
      </c>
      <c r="B23" s="24" t="s">
        <v>129</v>
      </c>
      <c r="C23" s="10"/>
      <c r="D23" s="10">
        <v>114</v>
      </c>
      <c r="E23" s="10"/>
      <c r="F23" s="10">
        <v>114</v>
      </c>
      <c r="G23" s="10">
        <v>82</v>
      </c>
      <c r="H23" s="10">
        <v>32</v>
      </c>
      <c r="I23" s="10">
        <v>54</v>
      </c>
      <c r="J23" s="10"/>
      <c r="K23" s="10">
        <v>60</v>
      </c>
      <c r="L23" s="10"/>
      <c r="M23" s="10"/>
      <c r="N23" s="10">
        <f t="shared" si="3"/>
        <v>114</v>
      </c>
      <c r="O23" s="10"/>
      <c r="P23" s="33"/>
      <c r="Q23" s="33"/>
      <c r="R23" s="33"/>
      <c r="S23" s="33"/>
      <c r="T23" s="33">
        <f t="shared" ref="T23:T24" si="4">O23+Q23</f>
        <v>0</v>
      </c>
      <c r="U23" s="46"/>
      <c r="V23" s="33"/>
      <c r="W23" s="33"/>
      <c r="X23" s="33"/>
      <c r="Y23" s="46"/>
      <c r="Z23" s="33">
        <f t="shared" si="2"/>
        <v>114</v>
      </c>
    </row>
    <row r="24" spans="1:26" s="34" customFormat="1" ht="19.5" thickBot="1">
      <c r="A24" s="24" t="s">
        <v>130</v>
      </c>
      <c r="B24" s="24" t="s">
        <v>131</v>
      </c>
      <c r="C24" s="10"/>
      <c r="D24" s="10">
        <v>57</v>
      </c>
      <c r="E24" s="10"/>
      <c r="F24" s="10">
        <v>57</v>
      </c>
      <c r="G24" s="10">
        <v>43</v>
      </c>
      <c r="H24" s="10">
        <v>14</v>
      </c>
      <c r="I24" s="10"/>
      <c r="J24" s="10"/>
      <c r="K24" s="10"/>
      <c r="L24" s="10"/>
      <c r="M24" s="10"/>
      <c r="N24" s="10">
        <f t="shared" si="3"/>
        <v>0</v>
      </c>
      <c r="O24" s="10"/>
      <c r="P24" s="33"/>
      <c r="Q24" s="33">
        <v>57</v>
      </c>
      <c r="R24" s="33"/>
      <c r="S24" s="33"/>
      <c r="T24" s="33">
        <f t="shared" si="4"/>
        <v>57</v>
      </c>
      <c r="U24" s="46"/>
      <c r="V24" s="33"/>
      <c r="W24" s="33"/>
      <c r="X24" s="33"/>
      <c r="Y24" s="46"/>
      <c r="Z24" s="33">
        <f t="shared" si="2"/>
        <v>57</v>
      </c>
    </row>
    <row r="25" spans="1:26" s="34" customFormat="1" ht="19.5" thickBot="1">
      <c r="A25" s="24"/>
      <c r="B25" s="32" t="s">
        <v>75</v>
      </c>
      <c r="C25" s="11"/>
      <c r="D25" s="11">
        <f>SUM(D20:D24)</f>
        <v>855</v>
      </c>
      <c r="E25" s="11"/>
      <c r="F25" s="11">
        <f>SUM(F20:F24)</f>
        <v>855</v>
      </c>
      <c r="G25" s="11">
        <f>SUM(G20:G24)</f>
        <v>549</v>
      </c>
      <c r="H25" s="11">
        <f>SUM(H20:H24)</f>
        <v>192</v>
      </c>
      <c r="I25" s="11">
        <f>SUM(I20:I24)</f>
        <v>224</v>
      </c>
      <c r="J25" s="11"/>
      <c r="K25" s="11">
        <f>SUM(K20:K24)</f>
        <v>200</v>
      </c>
      <c r="L25" s="11"/>
      <c r="M25" s="11"/>
      <c r="N25" s="11">
        <f>I25+K25</f>
        <v>424</v>
      </c>
      <c r="O25" s="11">
        <f>SUM(O20:O22)</f>
        <v>194</v>
      </c>
      <c r="P25" s="47"/>
      <c r="Q25" s="47">
        <f>SUM(Q20:Q24)</f>
        <v>237</v>
      </c>
      <c r="R25" s="47"/>
      <c r="S25" s="47"/>
      <c r="T25" s="46">
        <f>SUM(T20:T24)</f>
        <v>431</v>
      </c>
      <c r="U25" s="47"/>
      <c r="V25" s="47"/>
      <c r="W25" s="47"/>
      <c r="X25" s="47"/>
      <c r="Y25" s="47"/>
      <c r="Z25" s="33">
        <f t="shared" si="2"/>
        <v>855</v>
      </c>
    </row>
    <row r="26" spans="1:26" ht="19.5" thickBot="1">
      <c r="A26" s="30"/>
      <c r="B26" s="48" t="s">
        <v>76</v>
      </c>
      <c r="C26" s="49"/>
      <c r="D26" s="50">
        <f>D19+D25</f>
        <v>2052</v>
      </c>
      <c r="E26" s="51"/>
      <c r="F26" s="50">
        <f t="shared" ref="F26:S26" si="5">F19+F25</f>
        <v>2052</v>
      </c>
      <c r="G26" s="50">
        <f t="shared" si="5"/>
        <v>1397</v>
      </c>
      <c r="H26" s="50">
        <f t="shared" si="5"/>
        <v>655</v>
      </c>
      <c r="I26" s="50">
        <f t="shared" si="5"/>
        <v>563</v>
      </c>
      <c r="J26" s="50">
        <f t="shared" si="5"/>
        <v>0</v>
      </c>
      <c r="K26" s="50">
        <f t="shared" si="5"/>
        <v>656</v>
      </c>
      <c r="L26" s="50">
        <f t="shared" si="5"/>
        <v>0</v>
      </c>
      <c r="M26" s="50">
        <f t="shared" si="5"/>
        <v>0</v>
      </c>
      <c r="N26" s="50">
        <f t="shared" si="5"/>
        <v>1219</v>
      </c>
      <c r="O26" s="50">
        <f t="shared" si="5"/>
        <v>499</v>
      </c>
      <c r="P26" s="50">
        <f t="shared" si="5"/>
        <v>0</v>
      </c>
      <c r="Q26" s="50">
        <f t="shared" si="5"/>
        <v>334</v>
      </c>
      <c r="R26" s="50">
        <f t="shared" si="5"/>
        <v>0</v>
      </c>
      <c r="S26" s="50">
        <f t="shared" si="5"/>
        <v>0</v>
      </c>
      <c r="T26" s="55">
        <f>O26+Q26</f>
        <v>833</v>
      </c>
      <c r="U26" s="50">
        <f>U19+U25</f>
        <v>0</v>
      </c>
      <c r="V26" s="50">
        <f>V19+V25</f>
        <v>0</v>
      </c>
      <c r="W26" s="50">
        <f>W19+W25</f>
        <v>0</v>
      </c>
      <c r="X26" s="50">
        <f>X19+X25</f>
        <v>0</v>
      </c>
      <c r="Y26" s="50">
        <v>0</v>
      </c>
      <c r="Z26" s="76">
        <f t="shared" si="2"/>
        <v>2052</v>
      </c>
    </row>
    <row r="27" spans="1:26" ht="38.25" thickBot="1">
      <c r="A27" s="32" t="s">
        <v>3</v>
      </c>
      <c r="B27" s="32" t="s">
        <v>4</v>
      </c>
      <c r="C27" s="8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33"/>
      <c r="Q27" s="33"/>
      <c r="R27" s="33"/>
      <c r="S27" s="33"/>
      <c r="T27" s="46"/>
      <c r="U27" s="33"/>
      <c r="V27" s="33"/>
      <c r="W27" s="33"/>
      <c r="X27" s="33"/>
      <c r="Y27" s="33"/>
      <c r="Z27" s="33">
        <f t="shared" si="2"/>
        <v>0</v>
      </c>
    </row>
    <row r="28" spans="1:26" s="34" customFormat="1" ht="22.5" customHeight="1" thickBot="1">
      <c r="A28" s="77" t="s">
        <v>81</v>
      </c>
      <c r="B28" s="78" t="s">
        <v>133</v>
      </c>
      <c r="C28" s="10"/>
      <c r="D28" s="10">
        <v>64</v>
      </c>
      <c r="E28" s="10">
        <v>34</v>
      </c>
      <c r="F28" s="10">
        <v>24</v>
      </c>
      <c r="G28" s="10">
        <v>12</v>
      </c>
      <c r="H28" s="10">
        <v>12</v>
      </c>
      <c r="I28" s="10"/>
      <c r="J28" s="10"/>
      <c r="K28" s="10"/>
      <c r="L28" s="10"/>
      <c r="M28" s="10"/>
      <c r="N28" s="10"/>
      <c r="O28" s="10"/>
      <c r="P28" s="33"/>
      <c r="Q28" s="33"/>
      <c r="R28" s="33"/>
      <c r="S28" s="33"/>
      <c r="T28" s="46">
        <f>O28+Q28</f>
        <v>0</v>
      </c>
      <c r="U28" s="33">
        <v>24</v>
      </c>
      <c r="V28" s="33"/>
      <c r="W28" s="33"/>
      <c r="X28" s="33"/>
      <c r="Y28" s="33">
        <f>U28+W28+X28</f>
        <v>24</v>
      </c>
      <c r="Z28" s="33">
        <f t="shared" si="2"/>
        <v>24</v>
      </c>
    </row>
    <row r="29" spans="1:26" s="34" customFormat="1" ht="38.25" thickBot="1">
      <c r="A29" s="79" t="s">
        <v>82</v>
      </c>
      <c r="B29" s="80" t="s">
        <v>134</v>
      </c>
      <c r="C29" s="10"/>
      <c r="D29" s="10">
        <v>94</v>
      </c>
      <c r="E29" s="10">
        <v>36</v>
      </c>
      <c r="F29" s="10">
        <v>56</v>
      </c>
      <c r="G29" s="10">
        <v>20</v>
      </c>
      <c r="H29" s="10">
        <v>36</v>
      </c>
      <c r="I29" s="10"/>
      <c r="J29" s="10"/>
      <c r="K29" s="10"/>
      <c r="L29" s="10"/>
      <c r="M29" s="10"/>
      <c r="N29" s="10">
        <f t="shared" ref="N29:N32" si="6">I29+K29</f>
        <v>0</v>
      </c>
      <c r="O29" s="10"/>
      <c r="P29" s="33"/>
      <c r="Q29" s="33">
        <v>56</v>
      </c>
      <c r="R29" s="33"/>
      <c r="S29" s="33"/>
      <c r="T29" s="46">
        <f t="shared" ref="T29:T36" si="7">O29+Q29</f>
        <v>56</v>
      </c>
      <c r="U29" s="33"/>
      <c r="V29" s="33"/>
      <c r="W29" s="33"/>
      <c r="X29" s="33"/>
      <c r="Y29" s="33">
        <f t="shared" ref="Y29:Y32" si="8">U29+W29+X29</f>
        <v>0</v>
      </c>
      <c r="Z29" s="33">
        <f t="shared" si="2"/>
        <v>56</v>
      </c>
    </row>
    <row r="30" spans="1:26" s="34" customFormat="1" ht="38.25" customHeight="1" thickBot="1">
      <c r="A30" s="79" t="s">
        <v>83</v>
      </c>
      <c r="B30" s="80" t="s">
        <v>135</v>
      </c>
      <c r="C30" s="10"/>
      <c r="D30" s="10">
        <v>94</v>
      </c>
      <c r="E30" s="10">
        <v>36</v>
      </c>
      <c r="F30" s="10">
        <v>56</v>
      </c>
      <c r="G30" s="10">
        <v>20</v>
      </c>
      <c r="H30" s="10">
        <v>36</v>
      </c>
      <c r="I30" s="10"/>
      <c r="J30" s="10"/>
      <c r="K30" s="10"/>
      <c r="L30" s="10"/>
      <c r="M30" s="10"/>
      <c r="N30" s="10">
        <f t="shared" si="6"/>
        <v>0</v>
      </c>
      <c r="O30" s="10"/>
      <c r="P30" s="33"/>
      <c r="Q30" s="33">
        <v>56</v>
      </c>
      <c r="R30" s="33"/>
      <c r="S30" s="33"/>
      <c r="T30" s="46">
        <f t="shared" si="7"/>
        <v>56</v>
      </c>
      <c r="U30" s="33"/>
      <c r="V30" s="33"/>
      <c r="W30" s="33"/>
      <c r="X30" s="33"/>
      <c r="Y30" s="33">
        <f t="shared" si="8"/>
        <v>0</v>
      </c>
      <c r="Z30" s="33">
        <f t="shared" si="2"/>
        <v>56</v>
      </c>
    </row>
    <row r="31" spans="1:26" s="34" customFormat="1" ht="19.5" thickBot="1">
      <c r="A31" s="79" t="s">
        <v>84</v>
      </c>
      <c r="B31" s="80" t="s">
        <v>136</v>
      </c>
      <c r="C31" s="10"/>
      <c r="D31" s="10">
        <v>50</v>
      </c>
      <c r="E31" s="10">
        <v>20</v>
      </c>
      <c r="F31" s="10">
        <v>24</v>
      </c>
      <c r="G31" s="10">
        <v>12</v>
      </c>
      <c r="H31" s="10">
        <v>12</v>
      </c>
      <c r="I31" s="10"/>
      <c r="J31" s="10"/>
      <c r="K31" s="10"/>
      <c r="L31" s="10"/>
      <c r="M31" s="10"/>
      <c r="N31" s="10"/>
      <c r="O31" s="10"/>
      <c r="P31" s="33"/>
      <c r="Q31" s="33"/>
      <c r="R31" s="33"/>
      <c r="S31" s="33"/>
      <c r="T31" s="46">
        <f t="shared" si="7"/>
        <v>0</v>
      </c>
      <c r="U31" s="33">
        <v>24</v>
      </c>
      <c r="V31" s="33"/>
      <c r="W31" s="33"/>
      <c r="X31" s="33"/>
      <c r="Y31" s="33">
        <f t="shared" si="8"/>
        <v>24</v>
      </c>
      <c r="Z31" s="33">
        <f t="shared" si="2"/>
        <v>24</v>
      </c>
    </row>
    <row r="32" spans="1:26" s="34" customFormat="1" ht="38.25" thickBot="1">
      <c r="A32" s="79" t="s">
        <v>85</v>
      </c>
      <c r="B32" s="80" t="s">
        <v>74</v>
      </c>
      <c r="C32" s="10"/>
      <c r="D32" s="10">
        <v>58</v>
      </c>
      <c r="E32" s="10">
        <v>14</v>
      </c>
      <c r="F32" s="10">
        <v>40</v>
      </c>
      <c r="G32" s="10">
        <v>10</v>
      </c>
      <c r="H32" s="10">
        <v>30</v>
      </c>
      <c r="I32" s="10"/>
      <c r="J32" s="10"/>
      <c r="K32" s="10"/>
      <c r="L32" s="10"/>
      <c r="M32" s="10"/>
      <c r="N32" s="10">
        <f t="shared" si="6"/>
        <v>0</v>
      </c>
      <c r="O32" s="10"/>
      <c r="P32" s="33"/>
      <c r="Q32" s="33">
        <v>40</v>
      </c>
      <c r="R32" s="33"/>
      <c r="S32" s="33"/>
      <c r="T32" s="46">
        <f t="shared" si="7"/>
        <v>40</v>
      </c>
      <c r="U32" s="33"/>
      <c r="V32" s="33"/>
      <c r="W32" s="33"/>
      <c r="X32" s="33"/>
      <c r="Y32" s="33">
        <f t="shared" si="8"/>
        <v>0</v>
      </c>
      <c r="Z32" s="33">
        <f t="shared" si="2"/>
        <v>40</v>
      </c>
    </row>
    <row r="33" spans="1:26" s="34" customFormat="1" ht="19.5" thickBot="1">
      <c r="A33" s="81"/>
      <c r="B33" s="41" t="s">
        <v>140</v>
      </c>
      <c r="C33" s="75"/>
      <c r="D33" s="42">
        <f>SUM(D28:D32)</f>
        <v>360</v>
      </c>
      <c r="E33" s="75"/>
      <c r="F33" s="42">
        <f>SUM(F28:F32)</f>
        <v>200</v>
      </c>
      <c r="G33" s="42">
        <f>SUM(G28:G32)</f>
        <v>74</v>
      </c>
      <c r="H33" s="42">
        <f>SUM(H28:H32)</f>
        <v>126</v>
      </c>
      <c r="I33" s="75"/>
      <c r="J33" s="75"/>
      <c r="K33" s="75"/>
      <c r="L33" s="75"/>
      <c r="M33" s="75"/>
      <c r="N33" s="75">
        <f>SUM(N27:N32)</f>
        <v>0</v>
      </c>
      <c r="O33" s="75"/>
      <c r="P33" s="82"/>
      <c r="Q33" s="82">
        <f>SUM(Q28:Q32)</f>
        <v>152</v>
      </c>
      <c r="R33" s="82"/>
      <c r="S33" s="82"/>
      <c r="T33" s="83">
        <f t="shared" si="7"/>
        <v>152</v>
      </c>
      <c r="U33" s="82">
        <f>SUM(U28:U32)</f>
        <v>48</v>
      </c>
      <c r="V33" s="82"/>
      <c r="W33" s="82"/>
      <c r="X33" s="82"/>
      <c r="Y33" s="82">
        <f>SUM(Y28:Y32)</f>
        <v>48</v>
      </c>
      <c r="Z33" s="82">
        <f>SUM(Z28:Z32)</f>
        <v>200</v>
      </c>
    </row>
    <row r="34" spans="1:26" ht="17.25" customHeight="1" thickBot="1">
      <c r="A34" s="32" t="s">
        <v>5</v>
      </c>
      <c r="B34" s="32" t="s">
        <v>6</v>
      </c>
      <c r="C34" s="8"/>
      <c r="D34" s="9"/>
      <c r="E34" s="9"/>
      <c r="F34" s="9"/>
      <c r="G34" s="9"/>
      <c r="H34" s="10"/>
      <c r="I34" s="10"/>
      <c r="J34" s="10"/>
      <c r="K34" s="10"/>
      <c r="L34" s="10"/>
      <c r="M34" s="10"/>
      <c r="N34" s="10"/>
      <c r="O34" s="10"/>
      <c r="P34" s="4"/>
      <c r="Q34" s="4"/>
      <c r="R34" s="4"/>
      <c r="S34" s="4"/>
      <c r="T34" s="46">
        <f t="shared" si="7"/>
        <v>0</v>
      </c>
      <c r="U34" s="4"/>
      <c r="V34" s="4"/>
      <c r="W34" s="4"/>
      <c r="X34" s="4"/>
      <c r="Y34" s="33"/>
      <c r="Z34" s="33">
        <f t="shared" si="2"/>
        <v>0</v>
      </c>
    </row>
    <row r="35" spans="1:26" ht="38.25" thickBot="1">
      <c r="A35" s="70" t="s">
        <v>7</v>
      </c>
      <c r="B35" s="32" t="s">
        <v>8</v>
      </c>
      <c r="C35" s="44"/>
      <c r="D35" s="9"/>
      <c r="E35" s="9"/>
      <c r="F35" s="9"/>
      <c r="G35" s="9"/>
      <c r="H35" s="10"/>
      <c r="I35" s="10"/>
      <c r="J35" s="10"/>
      <c r="K35" s="10"/>
      <c r="L35" s="10"/>
      <c r="M35" s="10"/>
      <c r="N35" s="10"/>
      <c r="O35" s="10"/>
      <c r="P35" s="4"/>
      <c r="Q35" s="4"/>
      <c r="R35" s="4"/>
      <c r="S35" s="4"/>
      <c r="T35" s="46">
        <f t="shared" si="7"/>
        <v>0</v>
      </c>
      <c r="U35" s="4"/>
      <c r="V35" s="4"/>
      <c r="W35" s="4"/>
      <c r="X35" s="4"/>
      <c r="Y35" s="33"/>
      <c r="Z35" s="33">
        <f t="shared" si="2"/>
        <v>0</v>
      </c>
    </row>
    <row r="36" spans="1:26" s="34" customFormat="1" ht="58.5" customHeight="1" thickBot="1">
      <c r="A36" s="70" t="s">
        <v>9</v>
      </c>
      <c r="B36" s="69" t="s">
        <v>137</v>
      </c>
      <c r="C36" s="35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33"/>
      <c r="Q36" s="33"/>
      <c r="R36" s="33"/>
      <c r="S36" s="33"/>
      <c r="T36" s="46">
        <f t="shared" si="7"/>
        <v>0</v>
      </c>
      <c r="U36" s="33"/>
      <c r="V36" s="33"/>
      <c r="W36" s="33"/>
      <c r="X36" s="33"/>
      <c r="Y36" s="33"/>
      <c r="Z36" s="33">
        <f t="shared" si="2"/>
        <v>0</v>
      </c>
    </row>
    <row r="37" spans="1:26" s="34" customFormat="1" ht="48.75" thickBot="1">
      <c r="A37" s="24" t="s">
        <v>10</v>
      </c>
      <c r="B37" s="39" t="s">
        <v>138</v>
      </c>
      <c r="C37" s="10"/>
      <c r="D37" s="10">
        <v>206</v>
      </c>
      <c r="E37" s="10">
        <v>40</v>
      </c>
      <c r="F37" s="10">
        <v>150</v>
      </c>
      <c r="G37" s="10">
        <v>90</v>
      </c>
      <c r="H37" s="10">
        <v>60</v>
      </c>
      <c r="I37" s="10"/>
      <c r="J37" s="10"/>
      <c r="K37" s="10"/>
      <c r="L37" s="10"/>
      <c r="M37" s="10"/>
      <c r="N37" s="10">
        <v>0</v>
      </c>
      <c r="O37" s="10">
        <v>68</v>
      </c>
      <c r="P37" s="33"/>
      <c r="Q37" s="33">
        <v>82</v>
      </c>
      <c r="R37" s="33"/>
      <c r="S37" s="33"/>
      <c r="T37" s="46">
        <f>O37+Q37+R37</f>
        <v>150</v>
      </c>
      <c r="U37" s="33"/>
      <c r="V37" s="33"/>
      <c r="W37" s="33"/>
      <c r="X37" s="33"/>
      <c r="Y37" s="33">
        <f>U37+W37+X37</f>
        <v>0</v>
      </c>
      <c r="Z37" s="33">
        <f t="shared" si="2"/>
        <v>150</v>
      </c>
    </row>
    <row r="38" spans="1:26" s="34" customFormat="1" ht="19.5" thickBot="1">
      <c r="A38" s="70" t="s">
        <v>12</v>
      </c>
      <c r="B38" s="32" t="s">
        <v>97</v>
      </c>
      <c r="C38" s="10"/>
      <c r="D38" s="37">
        <v>108</v>
      </c>
      <c r="E38" s="10"/>
      <c r="F38" s="10">
        <v>108</v>
      </c>
      <c r="G38" s="10"/>
      <c r="H38" s="10">
        <v>108</v>
      </c>
      <c r="I38" s="10"/>
      <c r="J38" s="10"/>
      <c r="K38" s="10"/>
      <c r="L38" s="10"/>
      <c r="M38" s="10"/>
      <c r="N38" s="10">
        <f t="shared" ref="N38:N47" si="9">I38+K38</f>
        <v>0</v>
      </c>
      <c r="O38" s="10"/>
      <c r="P38" s="33"/>
      <c r="Q38" s="33">
        <v>36</v>
      </c>
      <c r="R38" s="33">
        <v>16</v>
      </c>
      <c r="S38" s="33"/>
      <c r="T38" s="46">
        <f t="shared" ref="T38:T47" si="10">O38+Q38+R38</f>
        <v>52</v>
      </c>
      <c r="U38" s="33">
        <v>56</v>
      </c>
      <c r="V38" s="33"/>
      <c r="W38" s="33"/>
      <c r="X38" s="33"/>
      <c r="Y38" s="33">
        <f t="shared" ref="Y38:Y47" si="11">U38+W38+X38</f>
        <v>56</v>
      </c>
      <c r="Z38" s="33">
        <f t="shared" si="2"/>
        <v>108</v>
      </c>
    </row>
    <row r="39" spans="1:26" s="34" customFormat="1" ht="38.25" thickBot="1">
      <c r="A39" s="70" t="s">
        <v>13</v>
      </c>
      <c r="B39" s="32" t="s">
        <v>98</v>
      </c>
      <c r="C39" s="10"/>
      <c r="D39" s="84">
        <v>136</v>
      </c>
      <c r="E39" s="84"/>
      <c r="F39" s="84">
        <v>136</v>
      </c>
      <c r="G39" s="84"/>
      <c r="H39" s="84">
        <v>136</v>
      </c>
      <c r="I39" s="10"/>
      <c r="J39" s="10"/>
      <c r="K39" s="10"/>
      <c r="L39" s="10"/>
      <c r="M39" s="10"/>
      <c r="N39" s="10">
        <f t="shared" si="9"/>
        <v>0</v>
      </c>
      <c r="O39" s="10"/>
      <c r="P39" s="33"/>
      <c r="Q39" s="33"/>
      <c r="R39" s="85"/>
      <c r="S39" s="85"/>
      <c r="T39" s="46">
        <f t="shared" si="10"/>
        <v>0</v>
      </c>
      <c r="U39" s="33"/>
      <c r="V39" s="33"/>
      <c r="W39" s="33">
        <v>136</v>
      </c>
      <c r="X39" s="33"/>
      <c r="Y39" s="33">
        <f t="shared" si="11"/>
        <v>136</v>
      </c>
      <c r="Z39" s="33">
        <f t="shared" si="2"/>
        <v>136</v>
      </c>
    </row>
    <row r="40" spans="1:26" s="34" customFormat="1" ht="57" thickBot="1">
      <c r="A40" s="70" t="s">
        <v>95</v>
      </c>
      <c r="B40" s="87" t="s">
        <v>139</v>
      </c>
      <c r="C40" s="11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>
        <f t="shared" si="9"/>
        <v>0</v>
      </c>
      <c r="O40" s="10"/>
      <c r="P40" s="33"/>
      <c r="Q40" s="33"/>
      <c r="R40" s="33"/>
      <c r="S40" s="33"/>
      <c r="T40" s="46">
        <f t="shared" si="10"/>
        <v>0</v>
      </c>
      <c r="U40" s="33"/>
      <c r="V40" s="33"/>
      <c r="W40" s="33"/>
      <c r="X40" s="33"/>
      <c r="Y40" s="33">
        <f t="shared" si="11"/>
        <v>0</v>
      </c>
      <c r="Z40" s="33">
        <f t="shared" si="2"/>
        <v>0</v>
      </c>
    </row>
    <row r="41" spans="1:26" s="34" customFormat="1" ht="48" thickBot="1">
      <c r="A41" s="32" t="s">
        <v>100</v>
      </c>
      <c r="B41" s="88" t="s">
        <v>144</v>
      </c>
      <c r="C41" s="10"/>
      <c r="D41" s="10">
        <v>204</v>
      </c>
      <c r="E41" s="10">
        <v>40</v>
      </c>
      <c r="F41" s="10">
        <v>150</v>
      </c>
      <c r="G41" s="10">
        <v>90</v>
      </c>
      <c r="H41" s="10">
        <v>60</v>
      </c>
      <c r="I41" s="10"/>
      <c r="J41" s="10"/>
      <c r="K41" s="10"/>
      <c r="L41" s="10"/>
      <c r="M41" s="10"/>
      <c r="N41" s="10">
        <f t="shared" si="9"/>
        <v>0</v>
      </c>
      <c r="O41" s="10"/>
      <c r="P41" s="33"/>
      <c r="Q41" s="33"/>
      <c r="R41" s="33"/>
      <c r="S41" s="33"/>
      <c r="T41" s="46">
        <f t="shared" si="10"/>
        <v>0</v>
      </c>
      <c r="U41" s="33">
        <v>150</v>
      </c>
      <c r="V41" s="33"/>
      <c r="W41" s="33"/>
      <c r="X41" s="33"/>
      <c r="Y41" s="33">
        <f t="shared" si="11"/>
        <v>150</v>
      </c>
      <c r="Z41" s="33">
        <f t="shared" si="2"/>
        <v>150</v>
      </c>
    </row>
    <row r="42" spans="1:26" s="34" customFormat="1" ht="19.5" thickBot="1">
      <c r="A42" s="70" t="s">
        <v>14</v>
      </c>
      <c r="B42" s="32" t="s">
        <v>97</v>
      </c>
      <c r="C42" s="10"/>
      <c r="D42" s="37">
        <v>108</v>
      </c>
      <c r="E42" s="10"/>
      <c r="F42" s="10">
        <v>108</v>
      </c>
      <c r="G42" s="10"/>
      <c r="H42" s="10">
        <v>108</v>
      </c>
      <c r="I42" s="10"/>
      <c r="J42" s="10"/>
      <c r="K42" s="10"/>
      <c r="L42" s="10"/>
      <c r="M42" s="10"/>
      <c r="N42" s="10">
        <f t="shared" si="9"/>
        <v>0</v>
      </c>
      <c r="O42" s="10"/>
      <c r="P42" s="33"/>
      <c r="Q42" s="33"/>
      <c r="R42" s="33"/>
      <c r="S42" s="33"/>
      <c r="T42" s="46">
        <f t="shared" si="10"/>
        <v>0</v>
      </c>
      <c r="U42" s="33">
        <v>108</v>
      </c>
      <c r="V42" s="33"/>
      <c r="W42" s="33"/>
      <c r="X42" s="33"/>
      <c r="Y42" s="33">
        <f t="shared" si="11"/>
        <v>108</v>
      </c>
      <c r="Z42" s="33">
        <f t="shared" si="2"/>
        <v>108</v>
      </c>
    </row>
    <row r="43" spans="1:26" s="34" customFormat="1" ht="38.25" thickBot="1">
      <c r="A43" s="70" t="s">
        <v>15</v>
      </c>
      <c r="B43" s="32" t="s">
        <v>98</v>
      </c>
      <c r="C43" s="10"/>
      <c r="D43" s="10">
        <v>132</v>
      </c>
      <c r="E43" s="10"/>
      <c r="F43" s="10">
        <v>132</v>
      </c>
      <c r="G43" s="10"/>
      <c r="H43" s="10">
        <v>132</v>
      </c>
      <c r="I43" s="10"/>
      <c r="J43" s="10"/>
      <c r="K43" s="10"/>
      <c r="L43" s="10"/>
      <c r="M43" s="10"/>
      <c r="N43" s="10">
        <f t="shared" si="9"/>
        <v>0</v>
      </c>
      <c r="O43" s="10"/>
      <c r="P43" s="33"/>
      <c r="Q43" s="33"/>
      <c r="R43" s="33"/>
      <c r="S43" s="33"/>
      <c r="T43" s="46">
        <f t="shared" si="10"/>
        <v>0</v>
      </c>
      <c r="U43" s="33"/>
      <c r="V43" s="33"/>
      <c r="W43" s="33">
        <v>132</v>
      </c>
      <c r="X43" s="33"/>
      <c r="Y43" s="33">
        <f t="shared" si="11"/>
        <v>132</v>
      </c>
      <c r="Z43" s="33">
        <f t="shared" si="2"/>
        <v>132</v>
      </c>
    </row>
    <row r="44" spans="1:26" s="34" customFormat="1" ht="48.75" customHeight="1" thickBot="1">
      <c r="A44" s="70" t="s">
        <v>103</v>
      </c>
      <c r="B44" s="86" t="s">
        <v>141</v>
      </c>
      <c r="C44" s="10" t="s">
        <v>143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>
        <f t="shared" si="9"/>
        <v>0</v>
      </c>
      <c r="O44" s="10"/>
      <c r="P44" s="33"/>
      <c r="Q44" s="33"/>
      <c r="R44" s="33"/>
      <c r="S44" s="33"/>
      <c r="T44" s="46">
        <f t="shared" si="10"/>
        <v>0</v>
      </c>
      <c r="U44" s="33"/>
      <c r="V44" s="33"/>
      <c r="W44" s="33"/>
      <c r="X44" s="33"/>
      <c r="Y44" s="33">
        <f t="shared" si="11"/>
        <v>0</v>
      </c>
      <c r="Z44" s="33">
        <f t="shared" si="2"/>
        <v>0</v>
      </c>
    </row>
    <row r="45" spans="1:26" s="34" customFormat="1" ht="42.75" customHeight="1" thickBot="1">
      <c r="A45" s="24" t="s">
        <v>105</v>
      </c>
      <c r="B45" s="77" t="s">
        <v>142</v>
      </c>
      <c r="C45" s="10" t="s">
        <v>143</v>
      </c>
      <c r="D45" s="10">
        <v>210</v>
      </c>
      <c r="E45" s="10">
        <v>28</v>
      </c>
      <c r="F45" s="10">
        <v>170</v>
      </c>
      <c r="G45" s="10">
        <v>84</v>
      </c>
      <c r="H45" s="10">
        <v>86</v>
      </c>
      <c r="I45" s="10">
        <v>34</v>
      </c>
      <c r="J45" s="10"/>
      <c r="K45" s="10">
        <v>40</v>
      </c>
      <c r="L45" s="10"/>
      <c r="M45" s="10"/>
      <c r="N45" s="10">
        <f t="shared" si="9"/>
        <v>74</v>
      </c>
      <c r="O45" s="10">
        <v>34</v>
      </c>
      <c r="P45" s="33"/>
      <c r="Q45" s="33">
        <v>62</v>
      </c>
      <c r="R45" s="33"/>
      <c r="S45" s="33"/>
      <c r="T45" s="46">
        <f t="shared" si="10"/>
        <v>96</v>
      </c>
      <c r="U45" s="33"/>
      <c r="V45" s="33"/>
      <c r="W45" s="33"/>
      <c r="X45" s="33"/>
      <c r="Y45" s="33">
        <f t="shared" si="11"/>
        <v>0</v>
      </c>
      <c r="Z45" s="33">
        <f t="shared" si="2"/>
        <v>170</v>
      </c>
    </row>
    <row r="46" spans="1:26" s="34" customFormat="1" ht="19.5" thickBot="1">
      <c r="A46" s="32" t="s">
        <v>12</v>
      </c>
      <c r="B46" s="32" t="s">
        <v>97</v>
      </c>
      <c r="C46" s="10"/>
      <c r="D46" s="37">
        <v>108</v>
      </c>
      <c r="E46" s="10"/>
      <c r="F46" s="10">
        <v>108</v>
      </c>
      <c r="G46" s="10"/>
      <c r="H46" s="10">
        <v>108</v>
      </c>
      <c r="I46" s="10"/>
      <c r="J46" s="10"/>
      <c r="K46" s="10"/>
      <c r="L46" s="10">
        <v>108</v>
      </c>
      <c r="M46" s="10"/>
      <c r="N46" s="10">
        <f>L46+K46+I46</f>
        <v>108</v>
      </c>
      <c r="O46" s="10"/>
      <c r="P46" s="33"/>
      <c r="Q46" s="33"/>
      <c r="R46" s="33"/>
      <c r="S46" s="33"/>
      <c r="T46" s="46">
        <f t="shared" si="10"/>
        <v>0</v>
      </c>
      <c r="U46" s="33"/>
      <c r="V46" s="33"/>
      <c r="W46" s="33"/>
      <c r="X46" s="33"/>
      <c r="Y46" s="33">
        <f t="shared" si="11"/>
        <v>0</v>
      </c>
      <c r="Z46" s="33">
        <f t="shared" si="2"/>
        <v>108</v>
      </c>
    </row>
    <row r="47" spans="1:26" s="34" customFormat="1" ht="38.25" thickBot="1">
      <c r="A47" s="32" t="s">
        <v>13</v>
      </c>
      <c r="B47" s="32" t="s">
        <v>98</v>
      </c>
      <c r="C47" s="10"/>
      <c r="D47" s="84">
        <v>92</v>
      </c>
      <c r="E47" s="84"/>
      <c r="F47" s="84">
        <v>92</v>
      </c>
      <c r="G47" s="84"/>
      <c r="H47" s="84">
        <v>92</v>
      </c>
      <c r="I47" s="10"/>
      <c r="J47" s="10"/>
      <c r="K47" s="10"/>
      <c r="L47" s="10"/>
      <c r="M47" s="10"/>
      <c r="N47" s="10">
        <f t="shared" si="9"/>
        <v>0</v>
      </c>
      <c r="O47" s="10"/>
      <c r="P47" s="33"/>
      <c r="Q47" s="33"/>
      <c r="R47" s="33">
        <v>92</v>
      </c>
      <c r="S47" s="33"/>
      <c r="T47" s="46">
        <f t="shared" si="10"/>
        <v>92</v>
      </c>
      <c r="U47" s="33"/>
      <c r="V47" s="33"/>
      <c r="W47" s="33"/>
      <c r="X47" s="33"/>
      <c r="Y47" s="33">
        <f t="shared" si="11"/>
        <v>0</v>
      </c>
      <c r="Z47" s="33">
        <f t="shared" si="2"/>
        <v>92</v>
      </c>
    </row>
    <row r="48" spans="1:26" s="34" customFormat="1" ht="19.5" thickBot="1">
      <c r="A48" s="81"/>
      <c r="B48" s="41" t="s">
        <v>107</v>
      </c>
      <c r="C48" s="75"/>
      <c r="D48" s="89">
        <f>SUM(D37:D47)</f>
        <v>1304</v>
      </c>
      <c r="E48" s="75"/>
      <c r="F48" s="75">
        <f>SUM(F37:F47)</f>
        <v>1154</v>
      </c>
      <c r="G48" s="75"/>
      <c r="H48" s="75">
        <f>SUM(H37:H47)</f>
        <v>890</v>
      </c>
      <c r="I48" s="75"/>
      <c r="J48" s="75"/>
      <c r="K48" s="75"/>
      <c r="L48" s="75"/>
      <c r="M48" s="75"/>
      <c r="N48" s="75">
        <f>SUM(N37:N47)</f>
        <v>182</v>
      </c>
      <c r="O48" s="75">
        <f>SUM(O37:O47)</f>
        <v>102</v>
      </c>
      <c r="P48" s="82"/>
      <c r="Q48" s="82">
        <f>SUM(Q36:Q47)</f>
        <v>180</v>
      </c>
      <c r="R48" s="82">
        <f>SUM(R36:R47)</f>
        <v>108</v>
      </c>
      <c r="S48" s="82"/>
      <c r="T48" s="83">
        <f>SUM(T37:T47)</f>
        <v>390</v>
      </c>
      <c r="U48" s="82">
        <f>SUM(U37:U47)</f>
        <v>314</v>
      </c>
      <c r="V48" s="82"/>
      <c r="W48" s="82">
        <f>SUM(W37:W47)</f>
        <v>268</v>
      </c>
      <c r="X48" s="82"/>
      <c r="Y48" s="82">
        <f>SUM(Y37:Y47)</f>
        <v>582</v>
      </c>
      <c r="Z48" s="33">
        <f>SUM(Z37:Z47)</f>
        <v>1154</v>
      </c>
    </row>
    <row r="49" spans="1:26" s="34" customFormat="1" ht="19.5" thickBot="1">
      <c r="A49" s="32" t="s">
        <v>16</v>
      </c>
      <c r="B49" s="32" t="s">
        <v>17</v>
      </c>
      <c r="C49" s="35"/>
      <c r="D49" s="8">
        <v>100</v>
      </c>
      <c r="E49" s="11">
        <v>40</v>
      </c>
      <c r="F49" s="11">
        <v>50</v>
      </c>
      <c r="G49" s="11">
        <v>0</v>
      </c>
      <c r="H49" s="10">
        <v>50</v>
      </c>
      <c r="I49" s="10"/>
      <c r="J49" s="10"/>
      <c r="K49" s="10"/>
      <c r="L49" s="10"/>
      <c r="M49" s="10"/>
      <c r="N49" s="10"/>
      <c r="O49" s="10"/>
      <c r="P49" s="33"/>
      <c r="Q49" s="33"/>
      <c r="R49" s="33"/>
      <c r="S49" s="33"/>
      <c r="T49" s="46"/>
      <c r="U49" s="33">
        <v>50</v>
      </c>
      <c r="V49" s="33"/>
      <c r="W49" s="33"/>
      <c r="X49" s="33"/>
      <c r="Y49" s="33">
        <f>U49+W49+X49</f>
        <v>50</v>
      </c>
      <c r="Z49" s="33">
        <f t="shared" si="2"/>
        <v>50</v>
      </c>
    </row>
    <row r="50" spans="1:26" s="34" customFormat="1" ht="38.25" thickBot="1">
      <c r="A50" s="32"/>
      <c r="B50" s="32" t="s">
        <v>108</v>
      </c>
      <c r="C50" s="35"/>
      <c r="D50" s="70">
        <f>D33+D48+D49</f>
        <v>1764</v>
      </c>
      <c r="E50" s="70"/>
      <c r="F50" s="70">
        <f>F33+F48+F49</f>
        <v>1404</v>
      </c>
      <c r="G50" s="70"/>
      <c r="H50" s="84">
        <f>H33+H48+H49</f>
        <v>1066</v>
      </c>
      <c r="I50" s="10"/>
      <c r="J50" s="10"/>
      <c r="K50" s="10"/>
      <c r="L50" s="10"/>
      <c r="M50" s="10"/>
      <c r="N50" s="10">
        <f>N33+N48+N49</f>
        <v>182</v>
      </c>
      <c r="O50" s="10"/>
      <c r="P50" s="33"/>
      <c r="Q50" s="33"/>
      <c r="R50" s="33"/>
      <c r="S50" s="33"/>
      <c r="T50" s="46">
        <f>T33+T48+T49</f>
        <v>542</v>
      </c>
      <c r="U50" s="33">
        <f>U33+U48+U49</f>
        <v>412</v>
      </c>
      <c r="V50" s="33"/>
      <c r="W50" s="33"/>
      <c r="X50" s="33"/>
      <c r="Y50" s="33">
        <f>Y48+Y49+Y33</f>
        <v>680</v>
      </c>
      <c r="Z50" s="33">
        <f>Z33+Z48+Z49</f>
        <v>1404</v>
      </c>
    </row>
    <row r="51" spans="1:26" s="40" customFormat="1" ht="19.5" thickBot="1">
      <c r="A51" s="325" t="s">
        <v>0</v>
      </c>
      <c r="B51" s="325"/>
      <c r="C51" s="56"/>
      <c r="D51" s="56">
        <f>D26+D50</f>
        <v>3816</v>
      </c>
      <c r="E51" s="56"/>
      <c r="F51" s="56">
        <f>F50+F26</f>
        <v>3456</v>
      </c>
      <c r="G51" s="56"/>
      <c r="H51" s="56">
        <f>H26+H50</f>
        <v>1721</v>
      </c>
      <c r="I51" s="56"/>
      <c r="J51" s="56"/>
      <c r="K51" s="56"/>
      <c r="L51" s="56"/>
      <c r="M51" s="56"/>
      <c r="N51" s="56">
        <f>N26+N50</f>
        <v>1401</v>
      </c>
      <c r="O51" s="56"/>
      <c r="P51" s="57"/>
      <c r="Q51" s="58"/>
      <c r="R51" s="57"/>
      <c r="S51" s="57"/>
      <c r="T51" s="58">
        <f>T50+T26</f>
        <v>1375</v>
      </c>
      <c r="U51" s="57"/>
      <c r="V51" s="57"/>
      <c r="W51" s="57"/>
      <c r="X51" s="57"/>
      <c r="Y51" s="58">
        <f>Y50+Y26</f>
        <v>680</v>
      </c>
      <c r="Z51" s="33">
        <f>Z50+Z26</f>
        <v>3456</v>
      </c>
    </row>
    <row r="52" spans="1:26" s="64" customFormat="1" ht="20.25" customHeight="1" thickBot="1">
      <c r="A52" s="61" t="s">
        <v>117</v>
      </c>
      <c r="B52" s="65" t="s">
        <v>115</v>
      </c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6" t="s">
        <v>116</v>
      </c>
      <c r="P52" s="62"/>
      <c r="Q52" s="63"/>
      <c r="R52" s="62"/>
      <c r="S52" s="62"/>
      <c r="T52" s="63"/>
      <c r="U52" s="62"/>
      <c r="V52" s="62"/>
      <c r="W52" s="62"/>
      <c r="X52" s="62"/>
      <c r="Y52" s="62"/>
      <c r="Z52" s="33">
        <f t="shared" si="2"/>
        <v>0</v>
      </c>
    </row>
    <row r="53" spans="1:26" ht="30.75" customHeight="1" thickBot="1">
      <c r="A53" s="28" t="s">
        <v>18</v>
      </c>
      <c r="B53" s="28" t="s">
        <v>19</v>
      </c>
      <c r="C53" s="10"/>
      <c r="D53" s="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 t="s">
        <v>114</v>
      </c>
      <c r="P53" s="4"/>
      <c r="Q53" s="46"/>
      <c r="R53" s="4"/>
      <c r="S53" s="4"/>
      <c r="T53" s="4"/>
      <c r="U53" s="4"/>
      <c r="V53" s="4"/>
      <c r="W53" s="4"/>
      <c r="X53" s="4"/>
      <c r="Y53" s="4"/>
      <c r="Z53" s="33">
        <f t="shared" si="2"/>
        <v>0</v>
      </c>
    </row>
    <row r="54" spans="1:26" ht="25.5" customHeight="1" thickBot="1">
      <c r="A54" s="312" t="s">
        <v>21</v>
      </c>
      <c r="B54" s="312"/>
      <c r="C54" s="312"/>
      <c r="D54" s="312"/>
      <c r="E54" s="312"/>
      <c r="F54" s="313" t="s">
        <v>0</v>
      </c>
      <c r="G54" s="12" t="s">
        <v>24</v>
      </c>
      <c r="H54" s="9" t="s">
        <v>2</v>
      </c>
      <c r="I54" s="9" t="s">
        <v>2</v>
      </c>
      <c r="J54" s="9" t="s">
        <v>2</v>
      </c>
      <c r="K54" s="9"/>
      <c r="L54" s="9"/>
      <c r="M54" s="9" t="s">
        <v>2</v>
      </c>
      <c r="N54" s="9" t="s">
        <v>2</v>
      </c>
      <c r="O54" s="9" t="s">
        <v>2</v>
      </c>
      <c r="P54" s="4"/>
      <c r="Q54" s="4"/>
      <c r="R54" s="4"/>
      <c r="S54" s="4"/>
      <c r="T54" s="4"/>
      <c r="U54" s="4"/>
      <c r="V54" s="4"/>
      <c r="W54" s="4"/>
      <c r="X54" s="4"/>
      <c r="Y54" s="4"/>
      <c r="Z54" s="33"/>
    </row>
    <row r="55" spans="1:26" ht="24.75" thickBot="1">
      <c r="A55" s="314"/>
      <c r="B55" s="314"/>
      <c r="C55" s="314"/>
      <c r="D55" s="314"/>
      <c r="E55" s="314"/>
      <c r="F55" s="313"/>
      <c r="G55" s="12" t="s">
        <v>25</v>
      </c>
      <c r="H55" s="9" t="s">
        <v>2</v>
      </c>
      <c r="I55" s="9" t="s">
        <v>2</v>
      </c>
      <c r="J55" s="9" t="s">
        <v>2</v>
      </c>
      <c r="K55" s="9"/>
      <c r="L55" s="9"/>
      <c r="M55" s="9" t="s">
        <v>2</v>
      </c>
      <c r="N55" s="9" t="s">
        <v>2</v>
      </c>
      <c r="O55" s="9" t="s">
        <v>2</v>
      </c>
      <c r="P55" s="4"/>
      <c r="Q55" s="4"/>
      <c r="R55" s="4"/>
      <c r="S55" s="4"/>
      <c r="T55" s="4"/>
      <c r="U55" s="4"/>
      <c r="V55" s="4"/>
      <c r="W55" s="4"/>
      <c r="X55" s="4"/>
      <c r="Y55" s="4"/>
      <c r="Z55" s="33"/>
    </row>
    <row r="56" spans="1:26" ht="24.75" thickBot="1">
      <c r="A56" s="312" t="s">
        <v>22</v>
      </c>
      <c r="B56" s="312"/>
      <c r="C56" s="312"/>
      <c r="D56" s="312"/>
      <c r="E56" s="312"/>
      <c r="F56" s="313"/>
      <c r="G56" s="12" t="s">
        <v>26</v>
      </c>
      <c r="H56" s="9" t="s">
        <v>2</v>
      </c>
      <c r="I56" s="9" t="s">
        <v>2</v>
      </c>
      <c r="J56" s="9" t="s">
        <v>2</v>
      </c>
      <c r="K56" s="9"/>
      <c r="L56" s="9"/>
      <c r="M56" s="9" t="s">
        <v>2</v>
      </c>
      <c r="N56" s="9" t="s">
        <v>2</v>
      </c>
      <c r="O56" s="9" t="s">
        <v>2</v>
      </c>
      <c r="P56" s="4"/>
      <c r="Q56" s="4"/>
      <c r="R56" s="4"/>
      <c r="S56" s="4"/>
      <c r="T56" s="4"/>
      <c r="U56" s="4"/>
      <c r="V56" s="4"/>
      <c r="W56" s="4"/>
      <c r="X56" s="4"/>
      <c r="Y56" s="4"/>
      <c r="Z56" s="33"/>
    </row>
    <row r="57" spans="1:26" ht="19.5" thickBot="1">
      <c r="A57" s="315" t="s">
        <v>23</v>
      </c>
      <c r="B57" s="315"/>
      <c r="C57" s="315"/>
      <c r="D57" s="315"/>
      <c r="E57" s="315"/>
      <c r="F57" s="313"/>
      <c r="G57" s="12" t="s">
        <v>27</v>
      </c>
      <c r="H57" s="14" t="s">
        <v>28</v>
      </c>
      <c r="I57" s="14" t="s">
        <v>28</v>
      </c>
      <c r="J57" s="14" t="s">
        <v>28</v>
      </c>
      <c r="K57" s="14"/>
      <c r="L57" s="14"/>
      <c r="M57" s="14" t="s">
        <v>28</v>
      </c>
      <c r="N57" s="14" t="s">
        <v>28</v>
      </c>
      <c r="O57" s="14" t="s">
        <v>28</v>
      </c>
      <c r="P57" s="4"/>
      <c r="Q57" s="4"/>
      <c r="R57" s="4"/>
      <c r="S57" s="4"/>
      <c r="T57" s="4"/>
      <c r="U57" s="4"/>
      <c r="V57" s="4"/>
      <c r="W57" s="4"/>
      <c r="X57" s="4"/>
      <c r="Y57" s="4"/>
      <c r="Z57" s="33"/>
    </row>
    <row r="58" spans="1:26" ht="38.25" thickBot="1">
      <c r="A58" s="316"/>
      <c r="B58" s="316"/>
      <c r="C58" s="316"/>
      <c r="D58" s="316"/>
      <c r="E58" s="316"/>
      <c r="F58" s="313"/>
      <c r="G58" s="12" t="s">
        <v>29</v>
      </c>
      <c r="H58" s="14" t="s">
        <v>30</v>
      </c>
      <c r="I58" s="14" t="s">
        <v>30</v>
      </c>
      <c r="J58" s="14" t="s">
        <v>30</v>
      </c>
      <c r="K58" s="14"/>
      <c r="L58" s="14"/>
      <c r="M58" s="14" t="s">
        <v>30</v>
      </c>
      <c r="N58" s="14" t="s">
        <v>30</v>
      </c>
      <c r="O58" s="14" t="s">
        <v>30</v>
      </c>
      <c r="P58" s="4"/>
      <c r="Q58" s="4"/>
      <c r="R58" s="4"/>
      <c r="S58" s="4"/>
      <c r="T58" s="4"/>
      <c r="U58" s="4"/>
      <c r="V58" s="4"/>
      <c r="W58" s="4"/>
      <c r="X58" s="4"/>
      <c r="Y58" s="4"/>
      <c r="Z58" s="33"/>
    </row>
    <row r="59" spans="1:26" ht="19.5" thickBot="1">
      <c r="A59" s="316"/>
      <c r="B59" s="316"/>
      <c r="C59" s="316"/>
      <c r="D59" s="316"/>
      <c r="E59" s="316"/>
      <c r="F59" s="313"/>
      <c r="G59" s="12" t="s">
        <v>31</v>
      </c>
      <c r="H59" s="14" t="s">
        <v>32</v>
      </c>
      <c r="I59" s="14" t="s">
        <v>32</v>
      </c>
      <c r="J59" s="14" t="s">
        <v>32</v>
      </c>
      <c r="K59" s="14"/>
      <c r="L59" s="14"/>
      <c r="M59" s="14" t="s">
        <v>32</v>
      </c>
      <c r="N59" s="14" t="s">
        <v>32</v>
      </c>
      <c r="O59" s="14" t="s">
        <v>32</v>
      </c>
      <c r="P59" s="4"/>
      <c r="Q59" s="4"/>
      <c r="R59" s="4"/>
      <c r="S59" s="4"/>
      <c r="T59" s="4"/>
      <c r="U59" s="4"/>
      <c r="V59" s="4"/>
      <c r="W59" s="4"/>
      <c r="X59" s="4"/>
      <c r="Y59" s="4"/>
      <c r="Z59" s="33"/>
    </row>
    <row r="73" ht="46.5" customHeight="1"/>
    <row r="74" ht="71.25" customHeight="1"/>
    <row r="75" ht="84" customHeight="1"/>
    <row r="77" ht="35.25" customHeight="1"/>
    <row r="78" ht="36.75" customHeight="1"/>
    <row r="79" ht="33.75" customHeight="1"/>
    <row r="80" ht="36.75" customHeight="1"/>
    <row r="81" ht="38.25" customHeight="1"/>
    <row r="82" ht="41.25" customHeight="1"/>
    <row r="87" ht="51.75" customHeight="1"/>
    <row r="97" ht="65.25" customHeight="1"/>
    <row r="98" ht="55.5" customHeight="1"/>
  </sheetData>
  <mergeCells count="28">
    <mergeCell ref="A56:E56"/>
    <mergeCell ref="A57:E57"/>
    <mergeCell ref="A58:E58"/>
    <mergeCell ref="A59:E59"/>
    <mergeCell ref="F6:H6"/>
    <mergeCell ref="F7:F8"/>
    <mergeCell ref="G7:H7"/>
    <mergeCell ref="A5:A8"/>
    <mergeCell ref="B5:B8"/>
    <mergeCell ref="C5:C8"/>
    <mergeCell ref="D5:H5"/>
    <mergeCell ref="A51:B51"/>
    <mergeCell ref="A54:E54"/>
    <mergeCell ref="F54:F59"/>
    <mergeCell ref="A55:E55"/>
    <mergeCell ref="A1:Y1"/>
    <mergeCell ref="I5:X5"/>
    <mergeCell ref="Y5:Y8"/>
    <mergeCell ref="Z5:Z8"/>
    <mergeCell ref="D6:D8"/>
    <mergeCell ref="E6:E8"/>
    <mergeCell ref="I6:M6"/>
    <mergeCell ref="N6:N8"/>
    <mergeCell ref="O6:S6"/>
    <mergeCell ref="T6:T8"/>
    <mergeCell ref="U6:W6"/>
    <mergeCell ref="K7:L7"/>
    <mergeCell ref="Q7:R7"/>
  </mergeCells>
  <printOptions horizontalCentered="1" verticalCentered="1"/>
  <pageMargins left="0" right="0" top="0" bottom="0" header="0.31496062992125984" footer="0.31496062992125984"/>
  <pageSetup paperSize="9" scale="61" fitToHeight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R68"/>
  <sheetViews>
    <sheetView tabSelected="1" topLeftCell="B19" workbookViewId="0">
      <selection activeCell="C23" sqref="C23"/>
    </sheetView>
  </sheetViews>
  <sheetFormatPr defaultRowHeight="15"/>
  <cols>
    <col min="1" max="1" width="14.42578125" customWidth="1"/>
    <col min="2" max="2" width="47.5703125" customWidth="1"/>
    <col min="3" max="3" width="12.5703125" customWidth="1"/>
    <col min="4" max="4" width="9.7109375" customWidth="1"/>
    <col min="5" max="5" width="8.42578125" customWidth="1"/>
    <col min="6" max="6" width="8.7109375" customWidth="1"/>
    <col min="7" max="7" width="9" customWidth="1"/>
    <col min="8" max="8" width="10.28515625" customWidth="1"/>
    <col min="9" max="9" width="11.5703125" customWidth="1"/>
    <col min="10" max="10" width="10.7109375" customWidth="1"/>
    <col min="11" max="11" width="11.5703125" customWidth="1"/>
    <col min="12" max="12" width="11.7109375" customWidth="1"/>
    <col min="13" max="15" width="9" customWidth="1"/>
    <col min="16" max="16" width="6" customWidth="1"/>
    <col min="17" max="17" width="9.140625" customWidth="1"/>
    <col min="18" max="18" width="9.5703125" customWidth="1"/>
    <col min="19" max="19" width="1.85546875" customWidth="1"/>
    <col min="20" max="20" width="1.140625" customWidth="1"/>
    <col min="21" max="21" width="6.42578125" customWidth="1"/>
  </cols>
  <sheetData>
    <row r="2" spans="1:18" ht="18.75">
      <c r="Q2" s="294" t="s">
        <v>244</v>
      </c>
    </row>
    <row r="3" spans="1:18" ht="18.75">
      <c r="Q3" s="294" t="s">
        <v>245</v>
      </c>
    </row>
    <row r="4" spans="1:18" ht="18.75">
      <c r="Q4" s="294" t="s">
        <v>246</v>
      </c>
    </row>
    <row r="5" spans="1:18" ht="18.75">
      <c r="Q5" s="294" t="s">
        <v>247</v>
      </c>
    </row>
    <row r="6" spans="1:18" s="60" customFormat="1" ht="31.5">
      <c r="B6" s="281"/>
      <c r="C6" s="281"/>
      <c r="D6" s="288" t="s">
        <v>230</v>
      </c>
      <c r="E6" s="288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</row>
    <row r="8" spans="1:18" hidden="1"/>
    <row r="9" spans="1:18" ht="0.75" customHeight="1"/>
    <row r="10" spans="1:18" s="15" customFormat="1" ht="24.75" customHeight="1">
      <c r="A10" s="357" t="s">
        <v>33</v>
      </c>
      <c r="B10" s="371" t="s">
        <v>34</v>
      </c>
      <c r="C10" s="341" t="s">
        <v>35</v>
      </c>
      <c r="D10" s="370" t="s">
        <v>36</v>
      </c>
      <c r="E10" s="370"/>
      <c r="F10" s="370"/>
      <c r="G10" s="370"/>
      <c r="H10" s="370"/>
      <c r="I10" s="370" t="s">
        <v>43</v>
      </c>
      <c r="J10" s="370"/>
      <c r="K10" s="370"/>
      <c r="L10" s="370"/>
      <c r="M10" s="370"/>
      <c r="N10" s="370"/>
      <c r="O10" s="370"/>
      <c r="P10" s="370"/>
      <c r="Q10" s="370"/>
      <c r="R10" s="360" t="s">
        <v>152</v>
      </c>
    </row>
    <row r="11" spans="1:18" s="15" customFormat="1" ht="33.75" customHeight="1">
      <c r="A11" s="358"/>
      <c r="B11" s="371"/>
      <c r="C11" s="342"/>
      <c r="D11" s="361" t="s">
        <v>38</v>
      </c>
      <c r="E11" s="360" t="s">
        <v>39</v>
      </c>
      <c r="F11" s="362" t="s">
        <v>37</v>
      </c>
      <c r="G11" s="362"/>
      <c r="H11" s="362"/>
      <c r="I11" s="363" t="s">
        <v>44</v>
      </c>
      <c r="J11" s="363"/>
      <c r="K11" s="364" t="s">
        <v>48</v>
      </c>
      <c r="L11" s="363" t="s">
        <v>49</v>
      </c>
      <c r="M11" s="363"/>
      <c r="N11" s="364" t="s">
        <v>48</v>
      </c>
      <c r="O11" s="367" t="s">
        <v>50</v>
      </c>
      <c r="P11" s="368"/>
      <c r="Q11" s="369"/>
      <c r="R11" s="360"/>
    </row>
    <row r="12" spans="1:18" s="15" customFormat="1" ht="57.75" customHeight="1">
      <c r="A12" s="358"/>
      <c r="B12" s="371"/>
      <c r="C12" s="342"/>
      <c r="D12" s="361"/>
      <c r="E12" s="360"/>
      <c r="F12" s="361" t="s">
        <v>0</v>
      </c>
      <c r="G12" s="372" t="s">
        <v>40</v>
      </c>
      <c r="H12" s="372"/>
      <c r="I12" s="174" t="s">
        <v>45</v>
      </c>
      <c r="J12" s="175" t="s">
        <v>46</v>
      </c>
      <c r="K12" s="364"/>
      <c r="L12" s="174" t="s">
        <v>45</v>
      </c>
      <c r="M12" s="175" t="s">
        <v>46</v>
      </c>
      <c r="N12" s="364"/>
      <c r="O12" s="174" t="s">
        <v>45</v>
      </c>
      <c r="P12" s="175" t="s">
        <v>46</v>
      </c>
      <c r="Q12" s="365" t="s">
        <v>48</v>
      </c>
      <c r="R12" s="360"/>
    </row>
    <row r="13" spans="1:18" s="15" customFormat="1" ht="44.25" customHeight="1">
      <c r="A13" s="359"/>
      <c r="B13" s="371"/>
      <c r="C13" s="343"/>
      <c r="D13" s="361"/>
      <c r="E13" s="360"/>
      <c r="F13" s="361"/>
      <c r="G13" s="218" t="s">
        <v>41</v>
      </c>
      <c r="H13" s="176" t="s">
        <v>42</v>
      </c>
      <c r="I13" s="303" t="s">
        <v>250</v>
      </c>
      <c r="J13" s="297" t="s">
        <v>248</v>
      </c>
      <c r="K13" s="364"/>
      <c r="L13" s="297" t="s">
        <v>249</v>
      </c>
      <c r="M13" s="297" t="s">
        <v>251</v>
      </c>
      <c r="N13" s="364"/>
      <c r="O13" s="297" t="s">
        <v>252</v>
      </c>
      <c r="P13" s="177"/>
      <c r="Q13" s="366"/>
      <c r="R13" s="360"/>
    </row>
    <row r="14" spans="1:18" ht="21" customHeight="1">
      <c r="A14" s="291">
        <v>1</v>
      </c>
      <c r="B14" s="178">
        <v>2</v>
      </c>
      <c r="C14" s="178">
        <v>3</v>
      </c>
      <c r="D14" s="113">
        <v>4</v>
      </c>
      <c r="E14" s="178">
        <v>5</v>
      </c>
      <c r="F14" s="179">
        <v>6</v>
      </c>
      <c r="G14" s="178">
        <v>7</v>
      </c>
      <c r="H14" s="178">
        <v>8</v>
      </c>
      <c r="I14" s="178">
        <v>9</v>
      </c>
      <c r="J14" s="178">
        <v>10</v>
      </c>
      <c r="K14" s="224">
        <v>11</v>
      </c>
      <c r="L14" s="178">
        <v>12</v>
      </c>
      <c r="M14" s="179">
        <v>13</v>
      </c>
      <c r="N14" s="224">
        <v>14</v>
      </c>
      <c r="O14" s="179">
        <v>15</v>
      </c>
      <c r="P14" s="179">
        <v>16</v>
      </c>
      <c r="Q14" s="224">
        <v>17</v>
      </c>
      <c r="R14" s="179">
        <v>18</v>
      </c>
    </row>
    <row r="15" spans="1:18" ht="23.25" customHeight="1">
      <c r="A15" s="113"/>
      <c r="B15" s="180" t="s">
        <v>125</v>
      </c>
      <c r="C15" s="296"/>
      <c r="D15" s="113"/>
      <c r="E15" s="178"/>
      <c r="F15" s="179"/>
      <c r="G15" s="178"/>
      <c r="H15" s="178"/>
      <c r="I15" s="178"/>
      <c r="J15" s="178"/>
      <c r="K15" s="224"/>
      <c r="L15" s="277"/>
      <c r="M15" s="277"/>
      <c r="N15" s="224"/>
      <c r="O15" s="179"/>
      <c r="P15" s="179"/>
      <c r="Q15" s="224"/>
      <c r="R15" s="179"/>
    </row>
    <row r="16" spans="1:18" s="34" customFormat="1" ht="18.75">
      <c r="A16" s="185" t="s">
        <v>231</v>
      </c>
      <c r="B16" s="181" t="s">
        <v>52</v>
      </c>
      <c r="C16" s="298" t="s">
        <v>255</v>
      </c>
      <c r="D16" s="182">
        <v>116</v>
      </c>
      <c r="E16" s="183">
        <v>38</v>
      </c>
      <c r="F16" s="182">
        <v>78</v>
      </c>
      <c r="G16" s="183">
        <v>64</v>
      </c>
      <c r="H16" s="183">
        <v>14</v>
      </c>
      <c r="I16" s="257">
        <v>38</v>
      </c>
      <c r="J16" s="257">
        <v>40</v>
      </c>
      <c r="K16" s="225">
        <v>78</v>
      </c>
      <c r="L16" s="257"/>
      <c r="M16" s="258"/>
      <c r="N16" s="227">
        <f>L16+M16</f>
        <v>0</v>
      </c>
      <c r="O16" s="185"/>
      <c r="P16" s="185"/>
      <c r="Q16" s="229">
        <f>O16+P16</f>
        <v>0</v>
      </c>
      <c r="R16" s="253">
        <f>K16+N16+Q16</f>
        <v>78</v>
      </c>
    </row>
    <row r="17" spans="1:18" s="34" customFormat="1" ht="18.75" customHeight="1">
      <c r="A17" s="185" t="s">
        <v>232</v>
      </c>
      <c r="B17" s="181" t="s">
        <v>53</v>
      </c>
      <c r="C17" s="183" t="s">
        <v>256</v>
      </c>
      <c r="D17" s="183">
        <v>290</v>
      </c>
      <c r="E17" s="183">
        <v>95</v>
      </c>
      <c r="F17" s="183">
        <v>195</v>
      </c>
      <c r="G17" s="183">
        <v>195</v>
      </c>
      <c r="H17" s="183"/>
      <c r="I17" s="257">
        <v>68</v>
      </c>
      <c r="J17" s="257">
        <v>92</v>
      </c>
      <c r="K17" s="225">
        <f t="shared" ref="K17:K24" si="0">I17+J17</f>
        <v>160</v>
      </c>
      <c r="L17" s="257">
        <v>35</v>
      </c>
      <c r="M17" s="258"/>
      <c r="N17" s="227">
        <f t="shared" ref="N17:N24" si="1">L17+M17</f>
        <v>35</v>
      </c>
      <c r="O17" s="185"/>
      <c r="P17" s="185"/>
      <c r="Q17" s="229">
        <f t="shared" ref="Q17:Q24" si="2">O17+P17</f>
        <v>0</v>
      </c>
      <c r="R17" s="253">
        <f>K17+N17+Q17</f>
        <v>195</v>
      </c>
    </row>
    <row r="18" spans="1:18" s="34" customFormat="1" ht="18.75" customHeight="1">
      <c r="A18" s="185" t="s">
        <v>233</v>
      </c>
      <c r="B18" s="181" t="s">
        <v>57</v>
      </c>
      <c r="C18" s="183" t="s">
        <v>256</v>
      </c>
      <c r="D18" s="183">
        <v>232</v>
      </c>
      <c r="E18" s="183">
        <v>76</v>
      </c>
      <c r="F18" s="183">
        <v>156</v>
      </c>
      <c r="G18" s="183">
        <v>129</v>
      </c>
      <c r="H18" s="183">
        <v>27</v>
      </c>
      <c r="I18" s="257">
        <v>52</v>
      </c>
      <c r="J18" s="257">
        <v>62</v>
      </c>
      <c r="K18" s="225">
        <f t="shared" si="0"/>
        <v>114</v>
      </c>
      <c r="L18" s="257">
        <v>42</v>
      </c>
      <c r="M18" s="258"/>
      <c r="N18" s="227">
        <f t="shared" si="1"/>
        <v>42</v>
      </c>
      <c r="O18" s="185"/>
      <c r="P18" s="185"/>
      <c r="Q18" s="229">
        <f t="shared" si="2"/>
        <v>0</v>
      </c>
      <c r="R18" s="253">
        <f>K18+N18+Q18</f>
        <v>156</v>
      </c>
    </row>
    <row r="19" spans="1:18" s="34" customFormat="1" ht="18.75" customHeight="1">
      <c r="A19" s="185" t="s">
        <v>234</v>
      </c>
      <c r="B19" s="181" t="s">
        <v>217</v>
      </c>
      <c r="C19" s="298" t="s">
        <v>257</v>
      </c>
      <c r="D19" s="183">
        <v>174</v>
      </c>
      <c r="E19" s="183">
        <v>57</v>
      </c>
      <c r="F19" s="183">
        <v>117</v>
      </c>
      <c r="G19" s="183">
        <v>117</v>
      </c>
      <c r="H19" s="183"/>
      <c r="I19" s="257">
        <v>52</v>
      </c>
      <c r="J19" s="257">
        <v>65</v>
      </c>
      <c r="K19" s="225">
        <f t="shared" si="0"/>
        <v>117</v>
      </c>
      <c r="L19" s="257"/>
      <c r="M19" s="258"/>
      <c r="N19" s="227">
        <f t="shared" si="1"/>
        <v>0</v>
      </c>
      <c r="O19" s="185"/>
      <c r="P19" s="185"/>
      <c r="Q19" s="229">
        <f t="shared" si="2"/>
        <v>0</v>
      </c>
      <c r="R19" s="253">
        <f>K19+N19+Q19</f>
        <v>117</v>
      </c>
    </row>
    <row r="20" spans="1:18" s="34" customFormat="1" ht="18.75" customHeight="1">
      <c r="A20" s="185" t="s">
        <v>235</v>
      </c>
      <c r="B20" s="181" t="s">
        <v>61</v>
      </c>
      <c r="C20" s="183" t="s">
        <v>256</v>
      </c>
      <c r="D20" s="183">
        <v>233</v>
      </c>
      <c r="E20" s="183">
        <v>77</v>
      </c>
      <c r="F20" s="183">
        <v>156</v>
      </c>
      <c r="G20" s="183">
        <v>156</v>
      </c>
      <c r="H20" s="183"/>
      <c r="I20" s="257"/>
      <c r="J20" s="257">
        <v>44</v>
      </c>
      <c r="K20" s="225">
        <v>44</v>
      </c>
      <c r="L20" s="257">
        <v>68</v>
      </c>
      <c r="M20" s="259">
        <v>44</v>
      </c>
      <c r="N20" s="227">
        <f t="shared" si="1"/>
        <v>112</v>
      </c>
      <c r="O20" s="185"/>
      <c r="P20" s="185"/>
      <c r="Q20" s="229">
        <f t="shared" si="2"/>
        <v>0</v>
      </c>
      <c r="R20" s="253">
        <f>K20+N20+Q20</f>
        <v>156</v>
      </c>
    </row>
    <row r="21" spans="1:18" s="34" customFormat="1" ht="18.75" customHeight="1">
      <c r="A21" s="185" t="s">
        <v>236</v>
      </c>
      <c r="B21" s="181" t="s">
        <v>65</v>
      </c>
      <c r="C21" s="298" t="s">
        <v>257</v>
      </c>
      <c r="D21" s="183">
        <v>116</v>
      </c>
      <c r="E21" s="183">
        <v>38</v>
      </c>
      <c r="F21" s="183">
        <v>78</v>
      </c>
      <c r="G21" s="183">
        <v>58</v>
      </c>
      <c r="H21" s="183">
        <v>20</v>
      </c>
      <c r="I21" s="257">
        <v>40</v>
      </c>
      <c r="J21" s="257">
        <v>38</v>
      </c>
      <c r="K21" s="225">
        <v>78</v>
      </c>
      <c r="L21" s="257"/>
      <c r="M21" s="258"/>
      <c r="N21" s="227"/>
      <c r="O21" s="185"/>
      <c r="P21" s="185"/>
      <c r="Q21" s="229">
        <f t="shared" si="2"/>
        <v>0</v>
      </c>
      <c r="R21" s="253">
        <v>78</v>
      </c>
    </row>
    <row r="22" spans="1:18" s="34" customFormat="1" ht="18.75" customHeight="1">
      <c r="A22" s="185" t="s">
        <v>237</v>
      </c>
      <c r="B22" s="181" t="s">
        <v>66</v>
      </c>
      <c r="C22" s="298" t="s">
        <v>257</v>
      </c>
      <c r="D22" s="183">
        <v>116</v>
      </c>
      <c r="E22" s="183">
        <v>38</v>
      </c>
      <c r="F22" s="183">
        <v>78</v>
      </c>
      <c r="G22" s="183">
        <v>78</v>
      </c>
      <c r="H22" s="183"/>
      <c r="I22" s="257">
        <v>38</v>
      </c>
      <c r="J22" s="257">
        <v>40</v>
      </c>
      <c r="K22" s="225">
        <v>78</v>
      </c>
      <c r="L22" s="257"/>
      <c r="M22" s="258"/>
      <c r="N22" s="227"/>
      <c r="O22" s="185"/>
      <c r="P22" s="185"/>
      <c r="Q22" s="229">
        <f t="shared" si="2"/>
        <v>0</v>
      </c>
      <c r="R22" s="253">
        <v>78</v>
      </c>
    </row>
    <row r="23" spans="1:18" s="34" customFormat="1" ht="18.75" customHeight="1">
      <c r="A23" s="185" t="s">
        <v>238</v>
      </c>
      <c r="B23" s="181" t="s">
        <v>17</v>
      </c>
      <c r="C23" s="298" t="s">
        <v>273</v>
      </c>
      <c r="D23" s="183">
        <v>256</v>
      </c>
      <c r="E23" s="183">
        <f t="shared" ref="E23:E24" si="3">D23-F23</f>
        <v>85</v>
      </c>
      <c r="F23" s="183">
        <v>171</v>
      </c>
      <c r="G23" s="183">
        <f>F23-H23</f>
        <v>0</v>
      </c>
      <c r="H23" s="183">
        <v>171</v>
      </c>
      <c r="I23" s="257">
        <v>51</v>
      </c>
      <c r="J23" s="257">
        <v>60</v>
      </c>
      <c r="K23" s="225">
        <f t="shared" si="0"/>
        <v>111</v>
      </c>
      <c r="L23" s="257">
        <v>60</v>
      </c>
      <c r="M23" s="258"/>
      <c r="N23" s="227">
        <f t="shared" si="1"/>
        <v>60</v>
      </c>
      <c r="O23" s="185"/>
      <c r="P23" s="185"/>
      <c r="Q23" s="229">
        <f t="shared" si="2"/>
        <v>0</v>
      </c>
      <c r="R23" s="253">
        <f t="shared" ref="R23:R28" si="4">K23+N23+Q23</f>
        <v>171</v>
      </c>
    </row>
    <row r="24" spans="1:18" s="34" customFormat="1" ht="18.75" customHeight="1">
      <c r="A24" s="185" t="s">
        <v>239</v>
      </c>
      <c r="B24" s="181" t="s">
        <v>67</v>
      </c>
      <c r="C24" s="298" t="s">
        <v>257</v>
      </c>
      <c r="D24" s="183">
        <v>104</v>
      </c>
      <c r="E24" s="183">
        <f t="shared" si="3"/>
        <v>34</v>
      </c>
      <c r="F24" s="183">
        <v>70</v>
      </c>
      <c r="G24" s="183">
        <f t="shared" ref="G24" si="5">F24-H24</f>
        <v>70</v>
      </c>
      <c r="H24" s="183"/>
      <c r="I24" s="257">
        <v>34</v>
      </c>
      <c r="J24" s="257">
        <v>36</v>
      </c>
      <c r="K24" s="225">
        <f t="shared" si="0"/>
        <v>70</v>
      </c>
      <c r="L24" s="257"/>
      <c r="M24" s="258"/>
      <c r="N24" s="227">
        <f t="shared" si="1"/>
        <v>0</v>
      </c>
      <c r="O24" s="185"/>
      <c r="P24" s="185"/>
      <c r="Q24" s="229">
        <f t="shared" si="2"/>
        <v>0</v>
      </c>
      <c r="R24" s="253">
        <f t="shared" si="4"/>
        <v>70</v>
      </c>
    </row>
    <row r="25" spans="1:18" s="40" customFormat="1" ht="18.75" customHeight="1">
      <c r="A25" s="253"/>
      <c r="B25" s="211" t="s">
        <v>75</v>
      </c>
      <c r="C25" s="212" t="s">
        <v>259</v>
      </c>
      <c r="D25" s="212">
        <f>SUM(D16:D24)</f>
        <v>1637</v>
      </c>
      <c r="E25" s="212">
        <f>SUM(E16:E24)</f>
        <v>538</v>
      </c>
      <c r="F25" s="212">
        <f>SUM(F16:F24)</f>
        <v>1099</v>
      </c>
      <c r="G25" s="212">
        <f>SUM(G16:G24)</f>
        <v>867</v>
      </c>
      <c r="H25" s="212">
        <v>232</v>
      </c>
      <c r="I25" s="212">
        <f t="shared" ref="I25:J25" si="6">SUM(I16:I24)</f>
        <v>373</v>
      </c>
      <c r="J25" s="212">
        <f t="shared" si="6"/>
        <v>477</v>
      </c>
      <c r="K25" s="226">
        <f>I25+J25</f>
        <v>850</v>
      </c>
      <c r="L25" s="212">
        <f>SUM(L16:L24)</f>
        <v>205</v>
      </c>
      <c r="M25" s="217">
        <f>SUM(M16:M24)</f>
        <v>44</v>
      </c>
      <c r="N25" s="228">
        <f>L25+M25</f>
        <v>249</v>
      </c>
      <c r="O25" s="213">
        <f>SUM(O16:O24)</f>
        <v>0</v>
      </c>
      <c r="P25" s="213">
        <f>SUM(P16:P24)</f>
        <v>0</v>
      </c>
      <c r="Q25" s="230">
        <f>SUM(Q16:Q24)</f>
        <v>0</v>
      </c>
      <c r="R25" s="217">
        <f t="shared" si="4"/>
        <v>1099</v>
      </c>
    </row>
    <row r="26" spans="1:18" s="34" customFormat="1" ht="18.75" customHeight="1">
      <c r="A26" s="185" t="s">
        <v>240</v>
      </c>
      <c r="B26" s="181" t="s">
        <v>69</v>
      </c>
      <c r="C26" s="298" t="s">
        <v>260</v>
      </c>
      <c r="D26" s="183">
        <v>459</v>
      </c>
      <c r="E26" s="183">
        <f>D26-F26</f>
        <v>152</v>
      </c>
      <c r="F26" s="183">
        <v>307</v>
      </c>
      <c r="G26" s="183">
        <f>F26-H26</f>
        <v>261</v>
      </c>
      <c r="H26" s="183">
        <v>46</v>
      </c>
      <c r="I26" s="257">
        <v>68</v>
      </c>
      <c r="J26" s="257">
        <v>60</v>
      </c>
      <c r="K26" s="225">
        <f>I26+J26</f>
        <v>128</v>
      </c>
      <c r="L26" s="257">
        <v>88</v>
      </c>
      <c r="M26" s="259">
        <v>91</v>
      </c>
      <c r="N26" s="229">
        <f>L26+M26</f>
        <v>179</v>
      </c>
      <c r="O26" s="185"/>
      <c r="P26" s="185"/>
      <c r="Q26" s="229">
        <f>O26+P26</f>
        <v>0</v>
      </c>
      <c r="R26" s="217">
        <f t="shared" si="4"/>
        <v>307</v>
      </c>
    </row>
    <row r="27" spans="1:18" s="34" customFormat="1" ht="18.75" customHeight="1">
      <c r="A27" s="185" t="s">
        <v>241</v>
      </c>
      <c r="B27" s="181" t="s">
        <v>71</v>
      </c>
      <c r="C27" s="298" t="s">
        <v>261</v>
      </c>
      <c r="D27" s="183">
        <v>386</v>
      </c>
      <c r="E27" s="183">
        <v>128</v>
      </c>
      <c r="F27" s="183">
        <v>258</v>
      </c>
      <c r="G27" s="183">
        <v>158</v>
      </c>
      <c r="H27" s="183">
        <v>100</v>
      </c>
      <c r="I27" s="257">
        <v>70</v>
      </c>
      <c r="J27" s="257">
        <v>80</v>
      </c>
      <c r="K27" s="225">
        <f t="shared" ref="K27:K29" si="7">I27+J27</f>
        <v>150</v>
      </c>
      <c r="L27" s="257">
        <v>70</v>
      </c>
      <c r="M27" s="258">
        <v>38</v>
      </c>
      <c r="N27" s="229">
        <f t="shared" ref="N27" si="8">L27+M27</f>
        <v>108</v>
      </c>
      <c r="O27" s="185"/>
      <c r="P27" s="185"/>
      <c r="Q27" s="229">
        <f t="shared" ref="Q27:Q28" si="9">O27+P27</f>
        <v>0</v>
      </c>
      <c r="R27" s="217">
        <f t="shared" si="4"/>
        <v>258</v>
      </c>
    </row>
    <row r="28" spans="1:18" s="34" customFormat="1" ht="18.75" customHeight="1">
      <c r="A28" s="185" t="s">
        <v>242</v>
      </c>
      <c r="B28" s="181" t="s">
        <v>73</v>
      </c>
      <c r="C28" s="298" t="s">
        <v>257</v>
      </c>
      <c r="D28" s="183">
        <v>149</v>
      </c>
      <c r="E28" s="183">
        <v>49</v>
      </c>
      <c r="F28" s="183">
        <v>100</v>
      </c>
      <c r="G28" s="183">
        <f t="shared" ref="G28" si="10">F28-H28</f>
        <v>100</v>
      </c>
      <c r="H28" s="183"/>
      <c r="I28" s="183">
        <v>50</v>
      </c>
      <c r="J28" s="183">
        <v>50</v>
      </c>
      <c r="K28" s="225">
        <f t="shared" si="7"/>
        <v>100</v>
      </c>
      <c r="L28" s="257"/>
      <c r="M28" s="258"/>
      <c r="N28" s="229"/>
      <c r="O28" s="185"/>
      <c r="P28" s="185"/>
      <c r="Q28" s="229">
        <f t="shared" si="9"/>
        <v>0</v>
      </c>
      <c r="R28" s="217">
        <f t="shared" si="4"/>
        <v>100</v>
      </c>
    </row>
    <row r="29" spans="1:18" s="34" customFormat="1" ht="18.75" customHeight="1">
      <c r="A29" s="184"/>
      <c r="B29" s="211" t="s">
        <v>75</v>
      </c>
      <c r="C29" s="299" t="s">
        <v>262</v>
      </c>
      <c r="D29" s="212">
        <v>994</v>
      </c>
      <c r="E29" s="212">
        <v>329</v>
      </c>
      <c r="F29" s="212">
        <v>665</v>
      </c>
      <c r="G29" s="212">
        <v>519</v>
      </c>
      <c r="H29" s="212">
        <v>146</v>
      </c>
      <c r="I29" s="212">
        <v>188</v>
      </c>
      <c r="J29" s="212">
        <v>190</v>
      </c>
      <c r="K29" s="226">
        <f t="shared" si="7"/>
        <v>378</v>
      </c>
      <c r="L29" s="212">
        <v>158</v>
      </c>
      <c r="M29" s="213">
        <v>129</v>
      </c>
      <c r="N29" s="229">
        <v>278</v>
      </c>
      <c r="O29" s="213"/>
      <c r="P29" s="213"/>
      <c r="Q29" s="229">
        <f t="shared" ref="Q29" si="11">O29+P29</f>
        <v>0</v>
      </c>
      <c r="R29" s="217">
        <v>665</v>
      </c>
    </row>
    <row r="30" spans="1:18" ht="18.75">
      <c r="A30" s="113"/>
      <c r="B30" s="214" t="s">
        <v>216</v>
      </c>
      <c r="C30" s="215" t="s">
        <v>263</v>
      </c>
      <c r="D30" s="215">
        <v>2631</v>
      </c>
      <c r="E30" s="215">
        <v>867</v>
      </c>
      <c r="F30" s="215">
        <v>1764</v>
      </c>
      <c r="G30" s="215">
        <v>1386</v>
      </c>
      <c r="H30" s="215">
        <v>378</v>
      </c>
      <c r="I30" s="215">
        <v>561</v>
      </c>
      <c r="J30" s="215">
        <v>667</v>
      </c>
      <c r="K30" s="278">
        <v>1228</v>
      </c>
      <c r="L30" s="215">
        <v>363</v>
      </c>
      <c r="M30" s="215">
        <v>173</v>
      </c>
      <c r="N30" s="279">
        <v>536</v>
      </c>
      <c r="O30" s="215">
        <f>O24+O29</f>
        <v>0</v>
      </c>
      <c r="P30" s="215"/>
      <c r="Q30" s="278">
        <v>0</v>
      </c>
      <c r="R30" s="216">
        <v>1764</v>
      </c>
    </row>
    <row r="31" spans="1:18" ht="21" customHeight="1">
      <c r="A31" s="289" t="s">
        <v>3</v>
      </c>
      <c r="B31" s="219" t="s">
        <v>4</v>
      </c>
      <c r="C31" s="219"/>
      <c r="D31" s="223"/>
      <c r="E31" s="223"/>
      <c r="F31" s="223"/>
      <c r="G31" s="223"/>
      <c r="H31" s="223"/>
      <c r="I31" s="223"/>
      <c r="J31" s="223"/>
      <c r="K31" s="226"/>
      <c r="L31" s="220"/>
      <c r="M31" s="222"/>
      <c r="N31" s="229"/>
      <c r="O31" s="222"/>
      <c r="P31" s="222"/>
      <c r="Q31" s="227"/>
      <c r="R31" s="254">
        <f>K31+N31+Q31</f>
        <v>0</v>
      </c>
    </row>
    <row r="32" spans="1:18" ht="21" customHeight="1">
      <c r="A32" s="185" t="s">
        <v>81</v>
      </c>
      <c r="B32" s="256" t="s">
        <v>218</v>
      </c>
      <c r="C32" s="298" t="s">
        <v>257</v>
      </c>
      <c r="D32" s="257">
        <v>119</v>
      </c>
      <c r="E32" s="257">
        <v>39</v>
      </c>
      <c r="F32" s="257">
        <v>80</v>
      </c>
      <c r="G32" s="257">
        <v>55</v>
      </c>
      <c r="H32" s="257">
        <v>25</v>
      </c>
      <c r="I32" s="257">
        <v>45</v>
      </c>
      <c r="J32" s="257">
        <v>35</v>
      </c>
      <c r="K32" s="225">
        <v>80</v>
      </c>
      <c r="L32" s="257"/>
      <c r="M32" s="258"/>
      <c r="N32" s="229"/>
      <c r="O32" s="258"/>
      <c r="P32" s="258"/>
      <c r="Q32" s="227"/>
      <c r="R32" s="260">
        <v>80</v>
      </c>
    </row>
    <row r="33" spans="1:18" s="34" customFormat="1" ht="42.75" customHeight="1">
      <c r="A33" s="185" t="s">
        <v>82</v>
      </c>
      <c r="B33" s="190" t="s">
        <v>222</v>
      </c>
      <c r="C33" s="298" t="s">
        <v>261</v>
      </c>
      <c r="D33" s="183">
        <v>170</v>
      </c>
      <c r="E33" s="183">
        <v>56</v>
      </c>
      <c r="F33" s="183">
        <v>114</v>
      </c>
      <c r="G33" s="183">
        <v>66</v>
      </c>
      <c r="H33" s="183">
        <v>48</v>
      </c>
      <c r="I33" s="257">
        <v>24</v>
      </c>
      <c r="J33" s="257">
        <v>54</v>
      </c>
      <c r="K33" s="225">
        <v>78</v>
      </c>
      <c r="L33" s="192">
        <v>36</v>
      </c>
      <c r="M33" s="184"/>
      <c r="N33" s="229">
        <v>36</v>
      </c>
      <c r="O33" s="257"/>
      <c r="P33" s="184"/>
      <c r="Q33" s="227"/>
      <c r="R33" s="253">
        <v>114</v>
      </c>
    </row>
    <row r="34" spans="1:18" s="34" customFormat="1" ht="41.25" customHeight="1">
      <c r="A34" s="185" t="s">
        <v>83</v>
      </c>
      <c r="B34" s="190" t="s">
        <v>223</v>
      </c>
      <c r="C34" s="298" t="s">
        <v>264</v>
      </c>
      <c r="D34" s="183">
        <v>132</v>
      </c>
      <c r="E34" s="183">
        <v>43</v>
      </c>
      <c r="F34" s="183">
        <v>89</v>
      </c>
      <c r="G34" s="183">
        <v>65</v>
      </c>
      <c r="H34" s="183">
        <v>24</v>
      </c>
      <c r="I34" s="257"/>
      <c r="J34" s="257"/>
      <c r="K34" s="225"/>
      <c r="L34" s="183">
        <v>35</v>
      </c>
      <c r="M34" s="184">
        <v>54</v>
      </c>
      <c r="N34" s="229">
        <v>89</v>
      </c>
      <c r="O34" s="184"/>
      <c r="P34" s="184"/>
      <c r="Q34" s="227"/>
      <c r="R34" s="253">
        <v>89</v>
      </c>
    </row>
    <row r="35" spans="1:18" s="34" customFormat="1" ht="25.5" customHeight="1">
      <c r="A35" s="185" t="s">
        <v>84</v>
      </c>
      <c r="B35" s="190" t="s">
        <v>112</v>
      </c>
      <c r="C35" s="298" t="s">
        <v>265</v>
      </c>
      <c r="D35" s="183">
        <v>110</v>
      </c>
      <c r="E35" s="183">
        <v>36</v>
      </c>
      <c r="F35" s="183">
        <v>74</v>
      </c>
      <c r="G35" s="183">
        <v>62</v>
      </c>
      <c r="H35" s="183">
        <v>12</v>
      </c>
      <c r="I35" s="257"/>
      <c r="J35" s="257"/>
      <c r="K35" s="225"/>
      <c r="L35" s="183"/>
      <c r="M35" s="184">
        <v>44</v>
      </c>
      <c r="N35" s="229">
        <v>44</v>
      </c>
      <c r="O35" s="184">
        <v>30</v>
      </c>
      <c r="P35" s="184"/>
      <c r="Q35" s="227">
        <v>30</v>
      </c>
      <c r="R35" s="253">
        <v>74</v>
      </c>
    </row>
    <row r="36" spans="1:18" s="34" customFormat="1" ht="21.75" customHeight="1">
      <c r="A36" s="185" t="s">
        <v>85</v>
      </c>
      <c r="B36" s="190" t="s">
        <v>74</v>
      </c>
      <c r="C36" s="298" t="s">
        <v>258</v>
      </c>
      <c r="D36" s="183">
        <v>100</v>
      </c>
      <c r="E36" s="183">
        <v>33</v>
      </c>
      <c r="F36" s="183">
        <v>67</v>
      </c>
      <c r="G36" s="183">
        <v>27</v>
      </c>
      <c r="H36" s="183">
        <v>40</v>
      </c>
      <c r="I36" s="183"/>
      <c r="J36" s="183"/>
      <c r="K36" s="225"/>
      <c r="L36" s="183"/>
      <c r="M36" s="193">
        <v>67</v>
      </c>
      <c r="N36" s="229">
        <v>67</v>
      </c>
      <c r="O36" s="193"/>
      <c r="P36" s="184"/>
      <c r="Q36" s="227"/>
      <c r="R36" s="253">
        <v>67</v>
      </c>
    </row>
    <row r="37" spans="1:18" s="34" customFormat="1" ht="17.25" customHeight="1">
      <c r="A37" s="184"/>
      <c r="B37" s="186" t="s">
        <v>140</v>
      </c>
      <c r="C37" s="300" t="s">
        <v>266</v>
      </c>
      <c r="D37" s="187">
        <v>631</v>
      </c>
      <c r="E37" s="187">
        <v>207</v>
      </c>
      <c r="F37" s="187">
        <v>424</v>
      </c>
      <c r="G37" s="187">
        <v>275</v>
      </c>
      <c r="H37" s="187">
        <v>149</v>
      </c>
      <c r="I37" s="187">
        <v>69</v>
      </c>
      <c r="J37" s="187">
        <v>89</v>
      </c>
      <c r="K37" s="187">
        <v>158</v>
      </c>
      <c r="L37" s="187">
        <v>71</v>
      </c>
      <c r="M37" s="188">
        <v>165</v>
      </c>
      <c r="N37" s="188">
        <v>236</v>
      </c>
      <c r="O37" s="188">
        <v>30</v>
      </c>
      <c r="P37" s="188"/>
      <c r="Q37" s="188">
        <v>30</v>
      </c>
      <c r="R37" s="188">
        <v>424</v>
      </c>
    </row>
    <row r="38" spans="1:18" ht="17.25" customHeight="1">
      <c r="A38" s="113"/>
      <c r="B38" s="219" t="s">
        <v>6</v>
      </c>
      <c r="C38" s="219"/>
      <c r="D38" s="266"/>
      <c r="E38" s="266"/>
      <c r="F38" s="266"/>
      <c r="G38" s="266"/>
      <c r="H38" s="220"/>
      <c r="I38" s="220"/>
      <c r="J38" s="220"/>
      <c r="K38" s="225"/>
      <c r="L38" s="220"/>
      <c r="M38" s="221"/>
      <c r="N38" s="229"/>
      <c r="O38" s="221"/>
      <c r="P38" s="221"/>
      <c r="Q38" s="227"/>
      <c r="R38" s="254"/>
    </row>
    <row r="39" spans="1:18" ht="17.25" customHeight="1">
      <c r="A39" s="289" t="s">
        <v>243</v>
      </c>
      <c r="B39" s="219" t="s">
        <v>8</v>
      </c>
      <c r="C39" s="219"/>
      <c r="D39" s="223"/>
      <c r="E39" s="223"/>
      <c r="F39" s="223"/>
      <c r="G39" s="223"/>
      <c r="H39" s="223"/>
      <c r="I39" s="220"/>
      <c r="J39" s="220"/>
      <c r="K39" s="225"/>
      <c r="L39" s="220"/>
      <c r="M39" s="221"/>
      <c r="N39" s="230"/>
      <c r="O39" s="221"/>
      <c r="P39" s="221"/>
      <c r="Q39" s="228"/>
      <c r="R39" s="254"/>
    </row>
    <row r="40" spans="1:18" s="110" customFormat="1" ht="72.75" customHeight="1">
      <c r="A40" s="292" t="s">
        <v>9</v>
      </c>
      <c r="B40" s="191" t="s">
        <v>224</v>
      </c>
      <c r="C40" s="298" t="s">
        <v>267</v>
      </c>
      <c r="D40" s="280"/>
      <c r="E40" s="280"/>
      <c r="F40" s="280"/>
      <c r="G40" s="280"/>
      <c r="H40" s="280"/>
      <c r="I40" s="192"/>
      <c r="J40" s="192"/>
      <c r="K40" s="225"/>
      <c r="L40" s="192"/>
      <c r="M40" s="193"/>
      <c r="N40" s="230"/>
      <c r="O40" s="193"/>
      <c r="P40" s="193"/>
      <c r="Q40" s="228"/>
      <c r="R40" s="255"/>
    </row>
    <row r="41" spans="1:18" s="110" customFormat="1" ht="37.5" customHeight="1">
      <c r="A41" s="293" t="s">
        <v>10</v>
      </c>
      <c r="B41" s="194" t="s">
        <v>225</v>
      </c>
      <c r="C41" s="298" t="s">
        <v>265</v>
      </c>
      <c r="D41" s="192">
        <v>195</v>
      </c>
      <c r="E41" s="192">
        <v>65</v>
      </c>
      <c r="F41" s="192">
        <v>130</v>
      </c>
      <c r="G41" s="192">
        <v>52</v>
      </c>
      <c r="H41" s="192">
        <v>78</v>
      </c>
      <c r="I41" s="192"/>
      <c r="J41" s="257"/>
      <c r="K41" s="226"/>
      <c r="L41" s="192">
        <v>60</v>
      </c>
      <c r="M41" s="193">
        <v>20</v>
      </c>
      <c r="N41" s="229">
        <v>80</v>
      </c>
      <c r="O41" s="193">
        <v>50</v>
      </c>
      <c r="P41" s="193"/>
      <c r="Q41" s="227">
        <v>50</v>
      </c>
      <c r="R41" s="255">
        <v>130</v>
      </c>
    </row>
    <row r="42" spans="1:18" s="110" customFormat="1" ht="55.5" customHeight="1">
      <c r="A42" s="293" t="s">
        <v>11</v>
      </c>
      <c r="B42" s="198" t="s">
        <v>224</v>
      </c>
      <c r="C42" s="298" t="s">
        <v>268</v>
      </c>
      <c r="D42" s="196">
        <v>195</v>
      </c>
      <c r="E42" s="192">
        <v>65</v>
      </c>
      <c r="F42" s="192">
        <v>130</v>
      </c>
      <c r="G42" s="192">
        <v>52</v>
      </c>
      <c r="H42" s="192">
        <v>78</v>
      </c>
      <c r="I42" s="192"/>
      <c r="J42" s="257"/>
      <c r="K42" s="226"/>
      <c r="L42" s="192">
        <v>42</v>
      </c>
      <c r="M42" s="193">
        <v>38</v>
      </c>
      <c r="N42" s="229">
        <v>80</v>
      </c>
      <c r="O42" s="193">
        <v>50</v>
      </c>
      <c r="P42" s="193"/>
      <c r="Q42" s="227">
        <v>50</v>
      </c>
      <c r="R42" s="255">
        <v>130</v>
      </c>
    </row>
    <row r="43" spans="1:18" s="110" customFormat="1" ht="18.75" customHeight="1" thickBot="1">
      <c r="A43" s="293" t="s">
        <v>12</v>
      </c>
      <c r="B43" s="261" t="s">
        <v>97</v>
      </c>
      <c r="C43" s="261"/>
      <c r="D43" s="245"/>
      <c r="E43" s="245"/>
      <c r="F43" s="245">
        <v>162</v>
      </c>
      <c r="G43" s="245"/>
      <c r="H43" s="245"/>
      <c r="I43" s="244"/>
      <c r="J43" s="273"/>
      <c r="K43" s="248"/>
      <c r="L43" s="244"/>
      <c r="M43" s="246">
        <v>54</v>
      </c>
      <c r="N43" s="282">
        <v>54</v>
      </c>
      <c r="O43" s="246">
        <v>108</v>
      </c>
      <c r="P43" s="246"/>
      <c r="Q43" s="283">
        <v>108</v>
      </c>
      <c r="R43" s="255">
        <v>162</v>
      </c>
    </row>
    <row r="44" spans="1:18" s="110" customFormat="1" ht="27" customHeight="1">
      <c r="A44" s="293" t="s">
        <v>13</v>
      </c>
      <c r="B44" s="263" t="s">
        <v>98</v>
      </c>
      <c r="C44" s="263"/>
      <c r="D44" s="240"/>
      <c r="E44" s="240"/>
      <c r="F44" s="241">
        <v>216</v>
      </c>
      <c r="G44" s="240"/>
      <c r="H44" s="240"/>
      <c r="I44" s="241"/>
      <c r="J44" s="274"/>
      <c r="K44" s="251"/>
      <c r="L44" s="274"/>
      <c r="M44" s="275">
        <v>108</v>
      </c>
      <c r="N44" s="284">
        <v>108</v>
      </c>
      <c r="O44" s="242">
        <v>108</v>
      </c>
      <c r="P44" s="242"/>
      <c r="Q44" s="285">
        <v>108</v>
      </c>
      <c r="R44" s="255">
        <v>216</v>
      </c>
    </row>
    <row r="45" spans="1:18" s="110" customFormat="1" ht="74.25" customHeight="1">
      <c r="A45" s="292" t="s">
        <v>95</v>
      </c>
      <c r="B45" s="264" t="s">
        <v>226</v>
      </c>
      <c r="C45" s="298" t="s">
        <v>269</v>
      </c>
      <c r="D45" s="192"/>
      <c r="E45" s="192"/>
      <c r="F45" s="192"/>
      <c r="G45" s="192"/>
      <c r="H45" s="192"/>
      <c r="I45" s="192"/>
      <c r="J45" s="192"/>
      <c r="K45" s="226"/>
      <c r="L45" s="257"/>
      <c r="M45" s="258"/>
      <c r="N45" s="230"/>
      <c r="O45" s="193"/>
      <c r="P45" s="193"/>
      <c r="Q45" s="228"/>
      <c r="R45" s="255"/>
    </row>
    <row r="46" spans="1:18" s="110" customFormat="1" ht="75">
      <c r="A46" s="293" t="s">
        <v>100</v>
      </c>
      <c r="B46" s="198" t="s">
        <v>227</v>
      </c>
      <c r="C46" s="298" t="s">
        <v>264</v>
      </c>
      <c r="D46" s="196">
        <v>213</v>
      </c>
      <c r="E46" s="192">
        <v>71</v>
      </c>
      <c r="F46" s="192">
        <v>142</v>
      </c>
      <c r="G46" s="192">
        <v>56</v>
      </c>
      <c r="H46" s="192">
        <v>86</v>
      </c>
      <c r="I46" s="192"/>
      <c r="J46" s="192">
        <v>36</v>
      </c>
      <c r="K46" s="225">
        <v>36</v>
      </c>
      <c r="L46" s="257">
        <v>40</v>
      </c>
      <c r="M46" s="258">
        <v>66</v>
      </c>
      <c r="N46" s="229">
        <v>106</v>
      </c>
      <c r="O46" s="193"/>
      <c r="P46" s="193"/>
      <c r="Q46" s="228"/>
      <c r="R46" s="255">
        <v>142</v>
      </c>
    </row>
    <row r="47" spans="1:18" s="110" customFormat="1" ht="18.75" customHeight="1">
      <c r="A47" s="293" t="s">
        <v>14</v>
      </c>
      <c r="B47" s="263" t="s">
        <v>97</v>
      </c>
      <c r="C47" s="298" t="s">
        <v>264</v>
      </c>
      <c r="D47" s="240"/>
      <c r="E47" s="240"/>
      <c r="F47" s="241">
        <v>90</v>
      </c>
      <c r="G47" s="240"/>
      <c r="H47" s="240"/>
      <c r="I47" s="241"/>
      <c r="J47" s="241">
        <v>36</v>
      </c>
      <c r="K47" s="286">
        <v>36</v>
      </c>
      <c r="L47" s="241"/>
      <c r="M47" s="242">
        <v>54</v>
      </c>
      <c r="N47" s="284">
        <v>54</v>
      </c>
      <c r="O47" s="242"/>
      <c r="P47" s="242"/>
      <c r="Q47" s="252"/>
      <c r="R47" s="255">
        <v>90</v>
      </c>
    </row>
    <row r="48" spans="1:18" s="110" customFormat="1" ht="21.75" customHeight="1">
      <c r="A48" s="293" t="s">
        <v>15</v>
      </c>
      <c r="B48" s="197" t="s">
        <v>98</v>
      </c>
      <c r="C48" s="298" t="s">
        <v>264</v>
      </c>
      <c r="D48" s="192"/>
      <c r="E48" s="192"/>
      <c r="F48" s="192">
        <v>126</v>
      </c>
      <c r="G48" s="192"/>
      <c r="H48" s="192"/>
      <c r="I48" s="192"/>
      <c r="J48" s="192"/>
      <c r="K48" s="226"/>
      <c r="L48" s="192">
        <v>18</v>
      </c>
      <c r="M48" s="193">
        <v>108</v>
      </c>
      <c r="N48" s="229">
        <v>126</v>
      </c>
      <c r="O48" s="258"/>
      <c r="P48" s="193"/>
      <c r="Q48" s="228"/>
      <c r="R48" s="255">
        <v>126</v>
      </c>
    </row>
    <row r="49" spans="1:18" s="110" customFormat="1" ht="18.75">
      <c r="A49" s="292" t="s">
        <v>103</v>
      </c>
      <c r="B49" s="195" t="s">
        <v>228</v>
      </c>
      <c r="C49" s="298" t="s">
        <v>267</v>
      </c>
      <c r="D49" s="196"/>
      <c r="E49" s="192"/>
      <c r="F49" s="192"/>
      <c r="G49" s="192"/>
      <c r="H49" s="192"/>
      <c r="I49" s="192"/>
      <c r="J49" s="192"/>
      <c r="K49" s="226"/>
      <c r="L49" s="192"/>
      <c r="M49" s="193"/>
      <c r="N49" s="230"/>
      <c r="O49" s="258"/>
      <c r="P49" s="193"/>
      <c r="Q49" s="228"/>
      <c r="R49" s="255"/>
    </row>
    <row r="50" spans="1:18" s="110" customFormat="1" ht="63" customHeight="1" thickBot="1">
      <c r="A50" s="293" t="s">
        <v>105</v>
      </c>
      <c r="B50" s="261" t="s">
        <v>229</v>
      </c>
      <c r="C50" s="298" t="s">
        <v>268</v>
      </c>
      <c r="D50" s="245">
        <v>213</v>
      </c>
      <c r="E50" s="245">
        <v>71</v>
      </c>
      <c r="F50" s="245">
        <v>142</v>
      </c>
      <c r="G50" s="245">
        <v>56</v>
      </c>
      <c r="H50" s="245">
        <v>86</v>
      </c>
      <c r="I50" s="244"/>
      <c r="J50" s="244"/>
      <c r="K50" s="248"/>
      <c r="L50" s="244"/>
      <c r="M50" s="246"/>
      <c r="N50" s="249"/>
      <c r="O50" s="276">
        <v>142</v>
      </c>
      <c r="P50" s="246"/>
      <c r="Q50" s="283">
        <v>142</v>
      </c>
      <c r="R50" s="255">
        <v>142</v>
      </c>
    </row>
    <row r="51" spans="1:18" s="110" customFormat="1" ht="21" customHeight="1">
      <c r="A51" s="293" t="s">
        <v>150</v>
      </c>
      <c r="B51" s="265" t="s">
        <v>97</v>
      </c>
      <c r="C51" s="298" t="s">
        <v>265</v>
      </c>
      <c r="D51" s="247"/>
      <c r="E51" s="247"/>
      <c r="F51" s="262">
        <v>54</v>
      </c>
      <c r="G51" s="247"/>
      <c r="H51" s="247"/>
      <c r="I51" s="241"/>
      <c r="J51" s="241"/>
      <c r="K51" s="251"/>
      <c r="L51" s="241"/>
      <c r="M51" s="242"/>
      <c r="N51" s="250"/>
      <c r="O51" s="242">
        <v>54</v>
      </c>
      <c r="P51" s="242"/>
      <c r="Q51" s="285">
        <v>54</v>
      </c>
      <c r="R51" s="255">
        <v>54</v>
      </c>
    </row>
    <row r="52" spans="1:18" s="110" customFormat="1" ht="34.5" customHeight="1">
      <c r="A52" s="293" t="s">
        <v>151</v>
      </c>
      <c r="B52" s="256" t="s">
        <v>98</v>
      </c>
      <c r="C52" s="298" t="s">
        <v>265</v>
      </c>
      <c r="D52" s="272"/>
      <c r="E52" s="272"/>
      <c r="F52" s="272">
        <v>36</v>
      </c>
      <c r="G52" s="272"/>
      <c r="H52" s="272"/>
      <c r="I52" s="257"/>
      <c r="J52" s="257"/>
      <c r="K52" s="226"/>
      <c r="L52" s="257"/>
      <c r="M52" s="258"/>
      <c r="N52" s="230"/>
      <c r="O52" s="258">
        <v>36</v>
      </c>
      <c r="P52" s="258"/>
      <c r="Q52" s="227">
        <v>36</v>
      </c>
      <c r="R52" s="260">
        <v>36</v>
      </c>
    </row>
    <row r="53" spans="1:18" s="110" customFormat="1" ht="18.75">
      <c r="A53" s="193"/>
      <c r="B53" s="195" t="s">
        <v>220</v>
      </c>
      <c r="C53" s="298" t="s">
        <v>270</v>
      </c>
      <c r="D53" s="301">
        <v>816</v>
      </c>
      <c r="E53" s="301">
        <v>272</v>
      </c>
      <c r="F53" s="301">
        <v>1228</v>
      </c>
      <c r="G53" s="301">
        <v>216</v>
      </c>
      <c r="H53" s="301">
        <v>328</v>
      </c>
      <c r="I53" s="280">
        <v>69</v>
      </c>
      <c r="J53" s="280">
        <v>72</v>
      </c>
      <c r="K53" s="226">
        <v>72</v>
      </c>
      <c r="L53" s="280">
        <v>160</v>
      </c>
      <c r="M53" s="260">
        <v>448</v>
      </c>
      <c r="N53" s="230">
        <v>608</v>
      </c>
      <c r="O53" s="255">
        <v>548</v>
      </c>
      <c r="P53" s="255"/>
      <c r="Q53" s="228">
        <v>548</v>
      </c>
      <c r="R53" s="255"/>
    </row>
    <row r="54" spans="1:18" s="110" customFormat="1" ht="19.5" customHeight="1" thickBot="1">
      <c r="A54" s="292" t="s">
        <v>16</v>
      </c>
      <c r="B54" s="243" t="s">
        <v>17</v>
      </c>
      <c r="C54" s="298" t="s">
        <v>265</v>
      </c>
      <c r="D54" s="245">
        <v>80</v>
      </c>
      <c r="E54" s="245">
        <v>40</v>
      </c>
      <c r="F54" s="245">
        <v>40</v>
      </c>
      <c r="G54" s="245"/>
      <c r="H54" s="245">
        <v>40</v>
      </c>
      <c r="I54" s="244"/>
      <c r="J54" s="244"/>
      <c r="K54" s="248"/>
      <c r="L54" s="244"/>
      <c r="M54" s="302">
        <v>24</v>
      </c>
      <c r="N54" s="282">
        <v>24</v>
      </c>
      <c r="O54" s="246">
        <v>16</v>
      </c>
      <c r="P54" s="246"/>
      <c r="Q54" s="283">
        <v>16</v>
      </c>
      <c r="R54" s="255">
        <v>40</v>
      </c>
    </row>
    <row r="55" spans="1:18" s="34" customFormat="1" ht="21" customHeight="1">
      <c r="A55" s="184"/>
      <c r="B55" s="267" t="s">
        <v>219</v>
      </c>
      <c r="C55" s="298" t="s">
        <v>271</v>
      </c>
      <c r="D55" s="287">
        <v>896</v>
      </c>
      <c r="E55" s="287">
        <v>312</v>
      </c>
      <c r="F55" s="287">
        <v>1268</v>
      </c>
      <c r="G55" s="287">
        <v>491</v>
      </c>
      <c r="H55" s="287">
        <v>517</v>
      </c>
      <c r="I55" s="268">
        <v>69</v>
      </c>
      <c r="J55" s="268">
        <v>161</v>
      </c>
      <c r="K55" s="268">
        <v>230</v>
      </c>
      <c r="L55" s="268">
        <v>231</v>
      </c>
      <c r="M55" s="271">
        <v>637</v>
      </c>
      <c r="N55" s="270">
        <v>868</v>
      </c>
      <c r="O55" s="271">
        <v>594</v>
      </c>
      <c r="P55" s="269"/>
      <c r="Q55" s="271">
        <v>594</v>
      </c>
      <c r="R55" s="254"/>
    </row>
    <row r="56" spans="1:18" s="40" customFormat="1" ht="18.75">
      <c r="A56" s="253"/>
      <c r="B56" s="199" t="s">
        <v>0</v>
      </c>
      <c r="C56" s="298" t="s">
        <v>272</v>
      </c>
      <c r="D56" s="199">
        <v>4158</v>
      </c>
      <c r="E56" s="199">
        <v>1386</v>
      </c>
      <c r="F56" s="199">
        <v>3456</v>
      </c>
      <c r="G56" s="199">
        <v>1877</v>
      </c>
      <c r="H56" s="199">
        <v>895</v>
      </c>
      <c r="I56" s="199">
        <v>630</v>
      </c>
      <c r="J56" s="199">
        <v>828</v>
      </c>
      <c r="K56" s="199">
        <v>1458</v>
      </c>
      <c r="L56" s="199">
        <v>594</v>
      </c>
      <c r="M56" s="199">
        <v>810</v>
      </c>
      <c r="N56" s="199">
        <v>1404</v>
      </c>
      <c r="O56" s="199">
        <v>594</v>
      </c>
      <c r="P56" s="199"/>
      <c r="Q56" s="199">
        <v>594</v>
      </c>
      <c r="R56" s="199">
        <v>3456</v>
      </c>
    </row>
    <row r="57" spans="1:18" s="64" customFormat="1" ht="15.75" customHeight="1">
      <c r="A57" s="290"/>
      <c r="B57" s="201" t="s">
        <v>115</v>
      </c>
      <c r="C57" s="201"/>
      <c r="D57" s="200"/>
      <c r="E57" s="200"/>
      <c r="F57" s="200"/>
      <c r="G57" s="200"/>
      <c r="H57" s="202"/>
      <c r="I57" s="202"/>
      <c r="J57" s="202"/>
      <c r="K57" s="234"/>
      <c r="L57" s="203"/>
      <c r="M57" s="205"/>
      <c r="N57" s="233"/>
      <c r="O57" s="204"/>
      <c r="P57" s="204"/>
      <c r="Q57" s="231"/>
      <c r="R57" s="184"/>
    </row>
    <row r="58" spans="1:18" ht="21" customHeight="1">
      <c r="A58" s="113"/>
      <c r="B58" s="206" t="s">
        <v>19</v>
      </c>
      <c r="C58" s="295"/>
      <c r="D58" s="208"/>
      <c r="E58" s="207"/>
      <c r="F58" s="207"/>
      <c r="G58" s="207"/>
      <c r="H58" s="209"/>
      <c r="I58" s="209"/>
      <c r="J58" s="209"/>
      <c r="K58" s="235"/>
      <c r="L58" s="209"/>
      <c r="M58" s="185"/>
      <c r="N58" s="232"/>
      <c r="O58" s="113"/>
      <c r="P58" s="113"/>
      <c r="Q58" s="232"/>
      <c r="R58" s="184"/>
    </row>
    <row r="59" spans="1:18" ht="20.25" customHeight="1">
      <c r="A59" s="113"/>
      <c r="B59" s="344"/>
      <c r="C59" s="344"/>
      <c r="D59" s="344"/>
      <c r="E59" s="344"/>
      <c r="F59" s="345" t="s">
        <v>0</v>
      </c>
      <c r="G59" s="351" t="s">
        <v>24</v>
      </c>
      <c r="H59" s="352"/>
      <c r="I59" s="237">
        <v>630</v>
      </c>
      <c r="J59" s="237">
        <v>792</v>
      </c>
      <c r="K59" s="226"/>
      <c r="L59" s="237">
        <v>576</v>
      </c>
      <c r="M59" s="237">
        <v>486</v>
      </c>
      <c r="N59" s="226"/>
      <c r="O59" s="237">
        <v>288</v>
      </c>
      <c r="P59" s="237"/>
      <c r="Q59" s="226"/>
      <c r="R59" s="236">
        <v>2772</v>
      </c>
    </row>
    <row r="60" spans="1:18" ht="19.5" customHeight="1">
      <c r="A60" s="113"/>
      <c r="B60" s="346"/>
      <c r="C60" s="346"/>
      <c r="D60" s="346"/>
      <c r="E60" s="346"/>
      <c r="F60" s="345"/>
      <c r="G60" s="351" t="s">
        <v>25</v>
      </c>
      <c r="H60" s="352"/>
      <c r="I60" s="237"/>
      <c r="J60" s="237">
        <v>36</v>
      </c>
      <c r="K60" s="226"/>
      <c r="L60" s="237"/>
      <c r="M60" s="237">
        <v>108</v>
      </c>
      <c r="N60" s="226"/>
      <c r="O60" s="237">
        <v>162</v>
      </c>
      <c r="P60" s="237"/>
      <c r="Q60" s="226"/>
      <c r="R60" s="236">
        <v>306</v>
      </c>
    </row>
    <row r="61" spans="1:18" ht="20.25" customHeight="1">
      <c r="A61" s="113"/>
      <c r="B61" s="344"/>
      <c r="C61" s="344"/>
      <c r="D61" s="344"/>
      <c r="E61" s="344"/>
      <c r="F61" s="345"/>
      <c r="G61" s="351" t="s">
        <v>153</v>
      </c>
      <c r="H61" s="352"/>
      <c r="I61" s="237"/>
      <c r="J61" s="237"/>
      <c r="K61" s="226"/>
      <c r="L61" s="237">
        <v>18</v>
      </c>
      <c r="M61" s="237">
        <v>216</v>
      </c>
      <c r="N61" s="226"/>
      <c r="O61" s="237">
        <v>144</v>
      </c>
      <c r="P61" s="237"/>
      <c r="Q61" s="226"/>
      <c r="R61" s="236">
        <v>378</v>
      </c>
    </row>
    <row r="62" spans="1:18" ht="17.25" customHeight="1">
      <c r="A62" s="113"/>
      <c r="B62" s="347"/>
      <c r="C62" s="347"/>
      <c r="D62" s="347"/>
      <c r="E62" s="347"/>
      <c r="F62" s="345"/>
      <c r="G62" s="353" t="s">
        <v>27</v>
      </c>
      <c r="H62" s="354"/>
      <c r="I62" s="189">
        <v>0</v>
      </c>
      <c r="J62" s="189">
        <v>1</v>
      </c>
      <c r="K62" s="238">
        <v>1</v>
      </c>
      <c r="L62" s="189">
        <v>1</v>
      </c>
      <c r="M62" s="210">
        <v>3</v>
      </c>
      <c r="N62" s="239">
        <v>4</v>
      </c>
      <c r="O62" s="210">
        <v>4</v>
      </c>
      <c r="P62" s="210"/>
      <c r="Q62" s="239">
        <v>4</v>
      </c>
      <c r="R62" s="236">
        <v>9</v>
      </c>
    </row>
    <row r="63" spans="1:18" ht="16.5" customHeight="1">
      <c r="A63" s="113"/>
      <c r="B63" s="348"/>
      <c r="C63" s="348"/>
      <c r="D63" s="348"/>
      <c r="E63" s="348"/>
      <c r="F63" s="345"/>
      <c r="G63" s="355" t="s">
        <v>29</v>
      </c>
      <c r="H63" s="356"/>
      <c r="I63" s="189">
        <v>0</v>
      </c>
      <c r="J63" s="189">
        <v>7</v>
      </c>
      <c r="K63" s="238">
        <v>7</v>
      </c>
      <c r="L63" s="189">
        <v>2</v>
      </c>
      <c r="M63" s="210">
        <v>5</v>
      </c>
      <c r="N63" s="239">
        <v>7</v>
      </c>
      <c r="O63" s="210">
        <v>4</v>
      </c>
      <c r="P63" s="210"/>
      <c r="Q63" s="239">
        <v>4</v>
      </c>
      <c r="R63" s="236">
        <v>18</v>
      </c>
    </row>
    <row r="64" spans="1:18" ht="18" customHeight="1">
      <c r="A64" s="113"/>
      <c r="B64" s="348"/>
      <c r="C64" s="348"/>
      <c r="D64" s="348"/>
      <c r="E64" s="348"/>
      <c r="F64" s="345"/>
      <c r="G64" s="349" t="s">
        <v>31</v>
      </c>
      <c r="H64" s="350"/>
      <c r="I64" s="189">
        <v>0</v>
      </c>
      <c r="J64" s="189">
        <v>3</v>
      </c>
      <c r="K64" s="238">
        <v>3</v>
      </c>
      <c r="L64" s="189">
        <v>0</v>
      </c>
      <c r="M64" s="210">
        <v>0</v>
      </c>
      <c r="N64" s="239">
        <v>0</v>
      </c>
      <c r="O64" s="210">
        <v>0</v>
      </c>
      <c r="P64" s="210"/>
      <c r="Q64" s="239">
        <v>0</v>
      </c>
      <c r="R64" s="236">
        <v>3</v>
      </c>
    </row>
    <row r="65" spans="2:16">
      <c r="P65" t="s">
        <v>221</v>
      </c>
    </row>
    <row r="67" spans="2:16" ht="18.75">
      <c r="B67" s="15" t="s">
        <v>253</v>
      </c>
      <c r="C67" s="15"/>
    </row>
    <row r="68" spans="2:16" ht="18.75">
      <c r="B68" s="15" t="s">
        <v>254</v>
      </c>
      <c r="C68" s="15"/>
    </row>
  </sheetData>
  <mergeCells count="30">
    <mergeCell ref="A10:A13"/>
    <mergeCell ref="R10:R13"/>
    <mergeCell ref="D11:D13"/>
    <mergeCell ref="E11:E13"/>
    <mergeCell ref="F11:H11"/>
    <mergeCell ref="I11:J11"/>
    <mergeCell ref="K11:K13"/>
    <mergeCell ref="L11:M11"/>
    <mergeCell ref="N11:N13"/>
    <mergeCell ref="F12:F13"/>
    <mergeCell ref="Q12:Q13"/>
    <mergeCell ref="O11:Q11"/>
    <mergeCell ref="I10:Q10"/>
    <mergeCell ref="B10:B13"/>
    <mergeCell ref="D10:H10"/>
    <mergeCell ref="G12:H12"/>
    <mergeCell ref="G64:H64"/>
    <mergeCell ref="G59:H59"/>
    <mergeCell ref="G60:H60"/>
    <mergeCell ref="G61:H61"/>
    <mergeCell ref="G62:H62"/>
    <mergeCell ref="G63:H63"/>
    <mergeCell ref="C10:C13"/>
    <mergeCell ref="B59:E59"/>
    <mergeCell ref="F59:F64"/>
    <mergeCell ref="B60:E60"/>
    <mergeCell ref="B61:E61"/>
    <mergeCell ref="B62:E62"/>
    <mergeCell ref="B63:E63"/>
    <mergeCell ref="B64:E64"/>
  </mergeCells>
  <printOptions horizontalCentered="1"/>
  <pageMargins left="0" right="0" top="0" bottom="0" header="0.31496062992125984" footer="0.31496062992125984"/>
  <pageSetup paperSize="9" scale="60" fitToHeight="3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62"/>
  <sheetViews>
    <sheetView topLeftCell="A19" zoomScale="112" zoomScaleNormal="112" workbookViewId="0">
      <selection activeCell="Y28" sqref="Y28"/>
    </sheetView>
  </sheetViews>
  <sheetFormatPr defaultRowHeight="15"/>
  <cols>
    <col min="1" max="1" width="14.42578125" customWidth="1"/>
    <col min="2" max="2" width="41.140625" customWidth="1"/>
  </cols>
  <sheetData>
    <row r="1" spans="1:26" ht="26.25" customHeight="1">
      <c r="A1" s="340" t="s">
        <v>211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</row>
    <row r="2" spans="1:26" ht="19.5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</row>
    <row r="3" spans="1:26" ht="17.2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</row>
    <row r="4" spans="1:26" ht="21" customHeight="1" thickBot="1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</row>
    <row r="5" spans="1:26" ht="16.5" thickBot="1">
      <c r="A5" s="386" t="s">
        <v>33</v>
      </c>
      <c r="B5" s="382" t="s">
        <v>34</v>
      </c>
      <c r="C5" s="389" t="s">
        <v>35</v>
      </c>
      <c r="D5" s="390" t="s">
        <v>36</v>
      </c>
      <c r="E5" s="390"/>
      <c r="F5" s="390"/>
      <c r="G5" s="390"/>
      <c r="H5" s="390"/>
      <c r="I5" s="391" t="s">
        <v>43</v>
      </c>
      <c r="J5" s="392"/>
      <c r="K5" s="392"/>
      <c r="L5" s="392"/>
      <c r="M5" s="392"/>
      <c r="N5" s="392"/>
      <c r="O5" s="392"/>
      <c r="P5" s="392"/>
      <c r="Q5" s="392"/>
      <c r="R5" s="392"/>
      <c r="S5" s="392"/>
      <c r="T5" s="392"/>
      <c r="U5" s="392"/>
      <c r="V5" s="392"/>
      <c r="W5" s="392"/>
      <c r="X5" s="393"/>
      <c r="Y5" s="326" t="s">
        <v>48</v>
      </c>
      <c r="Z5" s="326" t="s">
        <v>51</v>
      </c>
    </row>
    <row r="6" spans="1:26" ht="16.5" thickBot="1">
      <c r="A6" s="387"/>
      <c r="B6" s="383"/>
      <c r="C6" s="389"/>
      <c r="D6" s="394" t="s">
        <v>38</v>
      </c>
      <c r="E6" s="397" t="s">
        <v>39</v>
      </c>
      <c r="F6" s="400" t="s">
        <v>37</v>
      </c>
      <c r="G6" s="401"/>
      <c r="H6" s="402"/>
      <c r="I6" s="379" t="s">
        <v>44</v>
      </c>
      <c r="J6" s="380"/>
      <c r="K6" s="380"/>
      <c r="L6" s="380"/>
      <c r="M6" s="381"/>
      <c r="N6" s="382" t="s">
        <v>48</v>
      </c>
      <c r="O6" s="379" t="s">
        <v>49</v>
      </c>
      <c r="P6" s="380"/>
      <c r="Q6" s="380"/>
      <c r="R6" s="380"/>
      <c r="S6" s="381"/>
      <c r="T6" s="382" t="s">
        <v>48</v>
      </c>
      <c r="U6" s="379" t="s">
        <v>50</v>
      </c>
      <c r="V6" s="380"/>
      <c r="W6" s="380"/>
      <c r="X6" s="120"/>
      <c r="Y6" s="326"/>
      <c r="Z6" s="326"/>
    </row>
    <row r="7" spans="1:26" ht="61.5" thickBot="1">
      <c r="A7" s="387"/>
      <c r="B7" s="383"/>
      <c r="C7" s="389"/>
      <c r="D7" s="395"/>
      <c r="E7" s="398"/>
      <c r="F7" s="394" t="s">
        <v>0</v>
      </c>
      <c r="G7" s="390" t="s">
        <v>40</v>
      </c>
      <c r="H7" s="390"/>
      <c r="I7" s="121" t="s">
        <v>45</v>
      </c>
      <c r="J7" s="122" t="s">
        <v>47</v>
      </c>
      <c r="K7" s="390" t="s">
        <v>46</v>
      </c>
      <c r="L7" s="390"/>
      <c r="M7" s="123" t="s">
        <v>47</v>
      </c>
      <c r="N7" s="383"/>
      <c r="O7" s="121" t="s">
        <v>45</v>
      </c>
      <c r="P7" s="123" t="s">
        <v>47</v>
      </c>
      <c r="Q7" s="390" t="s">
        <v>46</v>
      </c>
      <c r="R7" s="390"/>
      <c r="S7" s="123" t="s">
        <v>47</v>
      </c>
      <c r="T7" s="383"/>
      <c r="U7" s="121" t="s">
        <v>45</v>
      </c>
      <c r="V7" s="123" t="s">
        <v>47</v>
      </c>
      <c r="W7" s="124" t="s">
        <v>46</v>
      </c>
      <c r="X7" s="125" t="s">
        <v>93</v>
      </c>
      <c r="Y7" s="326"/>
      <c r="Z7" s="326"/>
    </row>
    <row r="8" spans="1:26" ht="48" thickBot="1">
      <c r="A8" s="388"/>
      <c r="B8" s="384"/>
      <c r="C8" s="389"/>
      <c r="D8" s="396"/>
      <c r="E8" s="399"/>
      <c r="F8" s="396"/>
      <c r="G8" s="126" t="s">
        <v>41</v>
      </c>
      <c r="H8" s="121" t="s">
        <v>42</v>
      </c>
      <c r="I8" s="126">
        <v>17</v>
      </c>
      <c r="J8" s="126">
        <v>2</v>
      </c>
      <c r="K8" s="126">
        <v>20</v>
      </c>
      <c r="L8" s="126">
        <v>3</v>
      </c>
      <c r="M8" s="126">
        <v>9</v>
      </c>
      <c r="N8" s="384"/>
      <c r="O8" s="126">
        <v>17</v>
      </c>
      <c r="P8" s="126">
        <v>2</v>
      </c>
      <c r="Q8" s="126">
        <v>18</v>
      </c>
      <c r="R8" s="126">
        <v>3</v>
      </c>
      <c r="S8" s="126">
        <v>9</v>
      </c>
      <c r="T8" s="384"/>
      <c r="U8" s="126">
        <v>17</v>
      </c>
      <c r="V8" s="126">
        <v>2</v>
      </c>
      <c r="W8" s="126">
        <v>5</v>
      </c>
      <c r="X8" s="126">
        <v>1</v>
      </c>
      <c r="Y8" s="326"/>
      <c r="Z8" s="326"/>
    </row>
    <row r="9" spans="1:26" ht="16.5" thickBot="1">
      <c r="A9" s="127">
        <v>1</v>
      </c>
      <c r="B9" s="128">
        <v>2</v>
      </c>
      <c r="C9" s="128">
        <v>3</v>
      </c>
      <c r="D9" s="119">
        <v>4</v>
      </c>
      <c r="E9" s="128">
        <v>5</v>
      </c>
      <c r="F9" s="129">
        <v>6</v>
      </c>
      <c r="G9" s="128">
        <v>7</v>
      </c>
      <c r="H9" s="128">
        <v>8</v>
      </c>
      <c r="I9" s="128">
        <v>9</v>
      </c>
      <c r="J9" s="128">
        <v>10</v>
      </c>
      <c r="K9" s="128">
        <v>11</v>
      </c>
      <c r="L9" s="128">
        <v>12</v>
      </c>
      <c r="M9" s="128">
        <v>13</v>
      </c>
      <c r="N9" s="128">
        <v>14</v>
      </c>
      <c r="O9" s="128">
        <v>15</v>
      </c>
      <c r="P9" s="128">
        <v>16</v>
      </c>
      <c r="Q9" s="130">
        <v>17</v>
      </c>
      <c r="R9" s="130">
        <v>18</v>
      </c>
      <c r="S9" s="130">
        <v>19</v>
      </c>
      <c r="T9" s="130">
        <v>20</v>
      </c>
      <c r="U9" s="130">
        <v>21</v>
      </c>
      <c r="V9" s="130">
        <v>22</v>
      </c>
      <c r="W9" s="130">
        <v>23</v>
      </c>
      <c r="X9" s="130"/>
      <c r="Y9" s="19">
        <v>26</v>
      </c>
      <c r="Z9" s="19">
        <v>27</v>
      </c>
    </row>
    <row r="10" spans="1:26" ht="21" customHeight="1" thickBot="1">
      <c r="A10" s="117" t="s">
        <v>1</v>
      </c>
      <c r="B10" s="117" t="s">
        <v>52</v>
      </c>
      <c r="C10" s="131" t="s">
        <v>91</v>
      </c>
      <c r="D10" s="128">
        <v>114</v>
      </c>
      <c r="E10" s="116" t="s">
        <v>2</v>
      </c>
      <c r="F10" s="128">
        <v>114</v>
      </c>
      <c r="G10" s="116">
        <v>86</v>
      </c>
      <c r="H10" s="116">
        <v>28</v>
      </c>
      <c r="I10" s="116">
        <v>34</v>
      </c>
      <c r="J10" s="116" t="s">
        <v>2</v>
      </c>
      <c r="K10" s="116">
        <v>40</v>
      </c>
      <c r="L10" s="116"/>
      <c r="M10" s="116" t="s">
        <v>2</v>
      </c>
      <c r="N10" s="116">
        <f>I10+K10</f>
        <v>74</v>
      </c>
      <c r="O10" s="116">
        <v>40</v>
      </c>
      <c r="P10" s="132"/>
      <c r="Q10" s="132"/>
      <c r="R10" s="132"/>
      <c r="S10" s="132"/>
      <c r="T10" s="132">
        <f>O10+Q10</f>
        <v>40</v>
      </c>
      <c r="U10" s="133"/>
      <c r="V10" s="132"/>
      <c r="W10" s="132"/>
      <c r="X10" s="132"/>
      <c r="Y10" s="46"/>
      <c r="Z10" s="33">
        <f t="shared" ref="Z10:Z23" si="0">N10+T10+Y10</f>
        <v>114</v>
      </c>
    </row>
    <row r="11" spans="1:26" ht="21" customHeight="1" thickBot="1">
      <c r="A11" s="117" t="s">
        <v>54</v>
      </c>
      <c r="B11" s="117" t="s">
        <v>53</v>
      </c>
      <c r="C11" s="116" t="s">
        <v>92</v>
      </c>
      <c r="D11" s="116">
        <v>215</v>
      </c>
      <c r="E11" s="116" t="s">
        <v>2</v>
      </c>
      <c r="F11" s="116">
        <v>215</v>
      </c>
      <c r="G11" s="116">
        <v>161</v>
      </c>
      <c r="H11" s="116">
        <v>54</v>
      </c>
      <c r="I11" s="116">
        <v>48</v>
      </c>
      <c r="J11" s="116" t="s">
        <v>2</v>
      </c>
      <c r="K11" s="116">
        <v>90</v>
      </c>
      <c r="L11" s="116"/>
      <c r="M11" s="116" t="s">
        <v>2</v>
      </c>
      <c r="N11" s="116">
        <f t="shared" ref="N11:N25" si="1">I11+K11</f>
        <v>138</v>
      </c>
      <c r="O11" s="116">
        <v>34</v>
      </c>
      <c r="P11" s="132"/>
      <c r="Q11" s="132">
        <v>43</v>
      </c>
      <c r="R11" s="132"/>
      <c r="S11" s="132"/>
      <c r="T11" s="132">
        <f t="shared" ref="T11:T32" si="2">O11+Q11</f>
        <v>77</v>
      </c>
      <c r="U11" s="133"/>
      <c r="V11" s="132"/>
      <c r="W11" s="132"/>
      <c r="X11" s="132"/>
      <c r="Y11" s="46"/>
      <c r="Z11" s="33">
        <f t="shared" si="0"/>
        <v>215</v>
      </c>
    </row>
    <row r="12" spans="1:26" ht="21.75" customHeight="1" thickBot="1">
      <c r="A12" s="117" t="s">
        <v>55</v>
      </c>
      <c r="B12" s="117" t="s">
        <v>57</v>
      </c>
      <c r="C12" s="116"/>
      <c r="D12" s="116">
        <v>171</v>
      </c>
      <c r="E12" s="116"/>
      <c r="F12" s="116">
        <v>171</v>
      </c>
      <c r="G12" s="116">
        <v>129</v>
      </c>
      <c r="H12" s="116">
        <v>42</v>
      </c>
      <c r="I12" s="116">
        <v>36</v>
      </c>
      <c r="J12" s="116"/>
      <c r="K12" s="116">
        <v>55</v>
      </c>
      <c r="L12" s="116"/>
      <c r="M12" s="116"/>
      <c r="N12" s="116">
        <f t="shared" si="1"/>
        <v>91</v>
      </c>
      <c r="O12" s="116">
        <v>38</v>
      </c>
      <c r="P12" s="132"/>
      <c r="Q12" s="132">
        <v>42</v>
      </c>
      <c r="R12" s="132"/>
      <c r="S12" s="132"/>
      <c r="T12" s="132">
        <f t="shared" si="2"/>
        <v>80</v>
      </c>
      <c r="U12" s="133"/>
      <c r="V12" s="132"/>
      <c r="W12" s="132"/>
      <c r="X12" s="132"/>
      <c r="Y12" s="46"/>
      <c r="Z12" s="33">
        <f t="shared" si="0"/>
        <v>171</v>
      </c>
    </row>
    <row r="13" spans="1:26" ht="21.75" customHeight="1" thickBot="1">
      <c r="A13" s="117" t="s">
        <v>56</v>
      </c>
      <c r="B13" s="117" t="s">
        <v>58</v>
      </c>
      <c r="C13" s="116"/>
      <c r="D13" s="116">
        <v>114</v>
      </c>
      <c r="E13" s="116"/>
      <c r="F13" s="116">
        <v>114</v>
      </c>
      <c r="G13" s="116">
        <v>86</v>
      </c>
      <c r="H13" s="116">
        <v>28</v>
      </c>
      <c r="I13" s="116">
        <v>74</v>
      </c>
      <c r="J13" s="116"/>
      <c r="K13" s="116"/>
      <c r="L13" s="116"/>
      <c r="M13" s="116"/>
      <c r="N13" s="116">
        <f t="shared" si="1"/>
        <v>74</v>
      </c>
      <c r="O13" s="116">
        <v>40</v>
      </c>
      <c r="P13" s="132"/>
      <c r="Q13" s="132"/>
      <c r="R13" s="132"/>
      <c r="S13" s="132"/>
      <c r="T13" s="132">
        <f t="shared" si="2"/>
        <v>40</v>
      </c>
      <c r="U13" s="133"/>
      <c r="V13" s="132"/>
      <c r="W13" s="132"/>
      <c r="X13" s="132"/>
      <c r="Y13" s="46"/>
      <c r="Z13" s="33">
        <f t="shared" si="0"/>
        <v>114</v>
      </c>
    </row>
    <row r="14" spans="1:26" ht="34.5" customHeight="1" thickBot="1">
      <c r="A14" s="117" t="s">
        <v>59</v>
      </c>
      <c r="B14" s="117" t="s">
        <v>61</v>
      </c>
      <c r="C14" s="116"/>
      <c r="D14" s="116">
        <v>114</v>
      </c>
      <c r="E14" s="116"/>
      <c r="F14" s="116">
        <v>114</v>
      </c>
      <c r="G14" s="116">
        <v>86</v>
      </c>
      <c r="H14" s="116">
        <v>28</v>
      </c>
      <c r="I14" s="116">
        <v>40</v>
      </c>
      <c r="J14" s="116"/>
      <c r="K14" s="116"/>
      <c r="L14" s="116"/>
      <c r="M14" s="116"/>
      <c r="N14" s="116">
        <f t="shared" si="1"/>
        <v>40</v>
      </c>
      <c r="O14" s="116"/>
      <c r="P14" s="132"/>
      <c r="Q14" s="132">
        <v>74</v>
      </c>
      <c r="R14" s="132"/>
      <c r="S14" s="132"/>
      <c r="T14" s="132">
        <f t="shared" si="2"/>
        <v>74</v>
      </c>
      <c r="U14" s="133"/>
      <c r="V14" s="132"/>
      <c r="W14" s="132"/>
      <c r="X14" s="132"/>
      <c r="Y14" s="46">
        <f>U14+W14</f>
        <v>0</v>
      </c>
      <c r="Z14" s="33">
        <f t="shared" si="0"/>
        <v>114</v>
      </c>
    </row>
    <row r="15" spans="1:26" ht="19.5" thickBot="1">
      <c r="A15" s="117" t="s">
        <v>60</v>
      </c>
      <c r="B15" s="117" t="s">
        <v>65</v>
      </c>
      <c r="C15" s="116"/>
      <c r="D15" s="116">
        <v>114</v>
      </c>
      <c r="E15" s="116"/>
      <c r="F15" s="116">
        <v>114</v>
      </c>
      <c r="G15" s="116">
        <v>86</v>
      </c>
      <c r="H15" s="116">
        <v>28</v>
      </c>
      <c r="I15" s="116"/>
      <c r="J15" s="116"/>
      <c r="K15" s="116"/>
      <c r="L15" s="116"/>
      <c r="M15" s="116"/>
      <c r="N15" s="116">
        <f t="shared" si="1"/>
        <v>0</v>
      </c>
      <c r="O15" s="116">
        <v>44</v>
      </c>
      <c r="P15" s="132"/>
      <c r="Q15" s="132">
        <v>70</v>
      </c>
      <c r="R15" s="132"/>
      <c r="S15" s="132"/>
      <c r="T15" s="132">
        <f t="shared" si="2"/>
        <v>114</v>
      </c>
      <c r="U15" s="133"/>
      <c r="V15" s="132"/>
      <c r="W15" s="132"/>
      <c r="X15" s="132"/>
      <c r="Y15" s="46"/>
      <c r="Z15" s="33">
        <f t="shared" si="0"/>
        <v>114</v>
      </c>
    </row>
    <row r="16" spans="1:26" ht="19.5" thickBot="1">
      <c r="A16" s="117" t="s">
        <v>62</v>
      </c>
      <c r="B16" s="117" t="s">
        <v>66</v>
      </c>
      <c r="C16" s="116"/>
      <c r="D16" s="116">
        <v>114</v>
      </c>
      <c r="E16" s="116"/>
      <c r="F16" s="116">
        <v>114</v>
      </c>
      <c r="G16" s="116">
        <v>86</v>
      </c>
      <c r="H16" s="116">
        <v>28</v>
      </c>
      <c r="I16" s="116">
        <v>74</v>
      </c>
      <c r="J16" s="116"/>
      <c r="K16" s="116"/>
      <c r="L16" s="116"/>
      <c r="M16" s="116"/>
      <c r="N16" s="116">
        <f t="shared" si="1"/>
        <v>74</v>
      </c>
      <c r="O16" s="116"/>
      <c r="P16" s="132"/>
      <c r="Q16" s="132">
        <v>40</v>
      </c>
      <c r="R16" s="132"/>
      <c r="S16" s="132"/>
      <c r="T16" s="132">
        <f t="shared" si="2"/>
        <v>40</v>
      </c>
      <c r="U16" s="133"/>
      <c r="V16" s="132"/>
      <c r="W16" s="132"/>
      <c r="X16" s="132"/>
      <c r="Y16" s="46"/>
      <c r="Z16" s="33">
        <f t="shared" si="0"/>
        <v>114</v>
      </c>
    </row>
    <row r="17" spans="1:26" ht="19.5" thickBot="1">
      <c r="A17" s="117" t="s">
        <v>63</v>
      </c>
      <c r="B17" s="117" t="s">
        <v>17</v>
      </c>
      <c r="C17" s="116"/>
      <c r="D17" s="116">
        <v>171</v>
      </c>
      <c r="E17" s="116"/>
      <c r="F17" s="116">
        <v>171</v>
      </c>
      <c r="G17" s="116">
        <v>0</v>
      </c>
      <c r="H17" s="116">
        <v>171</v>
      </c>
      <c r="I17" s="116">
        <v>51</v>
      </c>
      <c r="J17" s="116"/>
      <c r="K17" s="116">
        <v>60</v>
      </c>
      <c r="L17" s="116"/>
      <c r="M17" s="116"/>
      <c r="N17" s="116">
        <f t="shared" si="1"/>
        <v>111</v>
      </c>
      <c r="O17" s="116">
        <v>30</v>
      </c>
      <c r="P17" s="132"/>
      <c r="Q17" s="132">
        <v>30</v>
      </c>
      <c r="R17" s="132"/>
      <c r="S17" s="132"/>
      <c r="T17" s="132">
        <f t="shared" si="2"/>
        <v>60</v>
      </c>
      <c r="U17" s="133"/>
      <c r="V17" s="132"/>
      <c r="W17" s="132"/>
      <c r="X17" s="132"/>
      <c r="Y17" s="46"/>
      <c r="Z17" s="33">
        <f t="shared" si="0"/>
        <v>171</v>
      </c>
    </row>
    <row r="18" spans="1:26" ht="19.5" thickBot="1">
      <c r="A18" s="117" t="s">
        <v>64</v>
      </c>
      <c r="B18" s="117" t="s">
        <v>67</v>
      </c>
      <c r="C18" s="116"/>
      <c r="D18" s="116">
        <v>70</v>
      </c>
      <c r="E18" s="116"/>
      <c r="F18" s="116">
        <v>70</v>
      </c>
      <c r="G18" s="116">
        <v>50</v>
      </c>
      <c r="H18" s="116">
        <v>20</v>
      </c>
      <c r="I18" s="116"/>
      <c r="J18" s="116"/>
      <c r="K18" s="116"/>
      <c r="L18" s="116"/>
      <c r="M18" s="116"/>
      <c r="N18" s="116">
        <f>I18+K18</f>
        <v>0</v>
      </c>
      <c r="O18" s="116">
        <v>34</v>
      </c>
      <c r="P18" s="132"/>
      <c r="Q18" s="132">
        <v>36</v>
      </c>
      <c r="R18" s="132"/>
      <c r="S18" s="132"/>
      <c r="T18" s="132">
        <f>O18+Q18</f>
        <v>70</v>
      </c>
      <c r="U18" s="133"/>
      <c r="V18" s="132"/>
      <c r="W18" s="132"/>
      <c r="X18" s="132"/>
      <c r="Y18" s="46"/>
      <c r="Z18" s="33">
        <f t="shared" si="0"/>
        <v>70</v>
      </c>
    </row>
    <row r="19" spans="1:26" ht="19.5" thickBot="1">
      <c r="A19" s="115"/>
      <c r="B19" s="134" t="s">
        <v>75</v>
      </c>
      <c r="C19" s="135"/>
      <c r="D19" s="135">
        <f>SUM(D10:D18)</f>
        <v>1197</v>
      </c>
      <c r="E19" s="135"/>
      <c r="F19" s="135">
        <f>SUM(F10:F18)</f>
        <v>1197</v>
      </c>
      <c r="G19" s="135">
        <f>SUM(G10:G18)</f>
        <v>770</v>
      </c>
      <c r="H19" s="135">
        <f>SUM(H10:H18)</f>
        <v>427</v>
      </c>
      <c r="I19" s="135">
        <f>SUM(I10:I18)</f>
        <v>357</v>
      </c>
      <c r="J19" s="135"/>
      <c r="K19" s="135">
        <f>SUM(K10:K18)</f>
        <v>245</v>
      </c>
      <c r="L19" s="135"/>
      <c r="M19" s="135"/>
      <c r="N19" s="135">
        <f t="shared" si="1"/>
        <v>602</v>
      </c>
      <c r="O19" s="135">
        <f>SUM(O10:O18)</f>
        <v>260</v>
      </c>
      <c r="P19" s="136"/>
      <c r="Q19" s="136">
        <f>SUM(Q10:Q18)</f>
        <v>335</v>
      </c>
      <c r="R19" s="136"/>
      <c r="S19" s="136"/>
      <c r="T19" s="136">
        <f t="shared" si="2"/>
        <v>595</v>
      </c>
      <c r="U19" s="137">
        <f>SUM(U10:U18)</f>
        <v>0</v>
      </c>
      <c r="V19" s="136"/>
      <c r="W19" s="136"/>
      <c r="X19" s="136"/>
      <c r="Y19" s="52">
        <f>SUM(Y10:Y18)</f>
        <v>0</v>
      </c>
      <c r="Z19" s="43">
        <f t="shared" si="0"/>
        <v>1197</v>
      </c>
    </row>
    <row r="20" spans="1:26" ht="19.5" thickBot="1">
      <c r="A20" s="117" t="s">
        <v>68</v>
      </c>
      <c r="B20" s="117" t="s">
        <v>69</v>
      </c>
      <c r="C20" s="116" t="s">
        <v>94</v>
      </c>
      <c r="D20" s="116">
        <v>342</v>
      </c>
      <c r="E20" s="116" t="s">
        <v>2</v>
      </c>
      <c r="F20" s="116">
        <v>342</v>
      </c>
      <c r="G20" s="116">
        <v>256</v>
      </c>
      <c r="H20" s="116">
        <v>86</v>
      </c>
      <c r="I20" s="116">
        <v>102</v>
      </c>
      <c r="J20" s="116" t="s">
        <v>2</v>
      </c>
      <c r="K20" s="116">
        <v>120</v>
      </c>
      <c r="L20" s="116"/>
      <c r="M20" s="116" t="s">
        <v>2</v>
      </c>
      <c r="N20" s="116">
        <f t="shared" si="1"/>
        <v>222</v>
      </c>
      <c r="O20" s="116">
        <v>60</v>
      </c>
      <c r="P20" s="133"/>
      <c r="Q20" s="133">
        <v>60</v>
      </c>
      <c r="R20" s="133"/>
      <c r="S20" s="133"/>
      <c r="T20" s="133">
        <f t="shared" si="2"/>
        <v>120</v>
      </c>
      <c r="U20" s="133"/>
      <c r="V20" s="133"/>
      <c r="W20" s="133"/>
      <c r="X20" s="133"/>
      <c r="Y20" s="46"/>
      <c r="Z20" s="46">
        <f t="shared" si="0"/>
        <v>342</v>
      </c>
    </row>
    <row r="21" spans="1:26" ht="19.5" thickBot="1">
      <c r="A21" s="117" t="s">
        <v>70</v>
      </c>
      <c r="B21" s="117" t="s">
        <v>71</v>
      </c>
      <c r="C21" s="116" t="s">
        <v>94</v>
      </c>
      <c r="D21" s="116">
        <v>285</v>
      </c>
      <c r="E21" s="116" t="s">
        <v>2</v>
      </c>
      <c r="F21" s="116">
        <v>285</v>
      </c>
      <c r="G21" s="116">
        <v>213</v>
      </c>
      <c r="H21" s="116">
        <v>72</v>
      </c>
      <c r="I21" s="116">
        <v>85</v>
      </c>
      <c r="J21" s="116" t="s">
        <v>2</v>
      </c>
      <c r="K21" s="116">
        <v>100</v>
      </c>
      <c r="L21" s="116"/>
      <c r="M21" s="116" t="s">
        <v>2</v>
      </c>
      <c r="N21" s="116">
        <f>I21+K21</f>
        <v>185</v>
      </c>
      <c r="O21" s="116">
        <v>50</v>
      </c>
      <c r="P21" s="133"/>
      <c r="Q21" s="133">
        <v>50</v>
      </c>
      <c r="R21" s="133"/>
      <c r="S21" s="133"/>
      <c r="T21" s="133">
        <f t="shared" si="2"/>
        <v>100</v>
      </c>
      <c r="U21" s="133"/>
      <c r="V21" s="133"/>
      <c r="W21" s="133"/>
      <c r="X21" s="133"/>
      <c r="Y21" s="46"/>
      <c r="Z21" s="46">
        <f t="shared" si="0"/>
        <v>285</v>
      </c>
    </row>
    <row r="22" spans="1:26" ht="19.5" thickBot="1">
      <c r="A22" s="117" t="s">
        <v>72</v>
      </c>
      <c r="B22" s="117" t="s">
        <v>73</v>
      </c>
      <c r="C22" s="116"/>
      <c r="D22" s="116">
        <v>228</v>
      </c>
      <c r="E22" s="116"/>
      <c r="F22" s="116">
        <v>228</v>
      </c>
      <c r="G22" s="116">
        <v>168</v>
      </c>
      <c r="H22" s="116">
        <v>60</v>
      </c>
      <c r="I22" s="116">
        <v>68</v>
      </c>
      <c r="J22" s="116"/>
      <c r="K22" s="116">
        <v>80</v>
      </c>
      <c r="L22" s="116"/>
      <c r="M22" s="116"/>
      <c r="N22" s="116">
        <f t="shared" si="1"/>
        <v>148</v>
      </c>
      <c r="O22" s="116">
        <v>40</v>
      </c>
      <c r="P22" s="133"/>
      <c r="Q22" s="133">
        <v>40</v>
      </c>
      <c r="R22" s="133"/>
      <c r="S22" s="133"/>
      <c r="T22" s="133">
        <f t="shared" si="2"/>
        <v>80</v>
      </c>
      <c r="U22" s="133"/>
      <c r="V22" s="133"/>
      <c r="W22" s="133"/>
      <c r="X22" s="133"/>
      <c r="Y22" s="46"/>
      <c r="Z22" s="46">
        <f t="shared" si="0"/>
        <v>228</v>
      </c>
    </row>
    <row r="23" spans="1:26" ht="19.5" thickBot="1">
      <c r="A23" s="117"/>
      <c r="B23" s="115" t="s">
        <v>75</v>
      </c>
      <c r="C23" s="111"/>
      <c r="D23" s="111">
        <f>SUM(D20:D22)</f>
        <v>855</v>
      </c>
      <c r="E23" s="111"/>
      <c r="F23" s="111">
        <f>SUM(F20:F22)</f>
        <v>855</v>
      </c>
      <c r="G23" s="111">
        <f>SUM(G20:G22)</f>
        <v>637</v>
      </c>
      <c r="H23" s="111">
        <f>SUM(H20:H22)</f>
        <v>218</v>
      </c>
      <c r="I23" s="111">
        <f>SUM(I20:I22)</f>
        <v>255</v>
      </c>
      <c r="J23" s="111"/>
      <c r="K23" s="111">
        <f>SUM(K20:K22)</f>
        <v>300</v>
      </c>
      <c r="L23" s="111"/>
      <c r="M23" s="111"/>
      <c r="N23" s="111">
        <f t="shared" si="1"/>
        <v>555</v>
      </c>
      <c r="O23" s="111">
        <f>SUM(O20:O22)</f>
        <v>150</v>
      </c>
      <c r="P23" s="138"/>
      <c r="Q23" s="138">
        <f>SUM(Q20:Q22)</f>
        <v>150</v>
      </c>
      <c r="R23" s="138"/>
      <c r="S23" s="138"/>
      <c r="T23" s="133">
        <f t="shared" si="2"/>
        <v>300</v>
      </c>
      <c r="U23" s="138"/>
      <c r="V23" s="138"/>
      <c r="W23" s="138"/>
      <c r="X23" s="138"/>
      <c r="Y23" s="47"/>
      <c r="Z23" s="47">
        <f t="shared" si="0"/>
        <v>855</v>
      </c>
    </row>
    <row r="24" spans="1:26" ht="19.5" thickBot="1">
      <c r="A24" s="117"/>
      <c r="B24" s="139" t="s">
        <v>76</v>
      </c>
      <c r="C24" s="140"/>
      <c r="D24" s="141">
        <f>D19+D23</f>
        <v>2052</v>
      </c>
      <c r="E24" s="140"/>
      <c r="F24" s="141">
        <f>F19+F23</f>
        <v>2052</v>
      </c>
      <c r="G24" s="141">
        <f t="shared" ref="G24:X24" si="3">G19+G23</f>
        <v>1407</v>
      </c>
      <c r="H24" s="141">
        <f t="shared" si="3"/>
        <v>645</v>
      </c>
      <c r="I24" s="141">
        <f>I19+I23</f>
        <v>612</v>
      </c>
      <c r="J24" s="141">
        <f t="shared" si="3"/>
        <v>0</v>
      </c>
      <c r="K24" s="141">
        <f t="shared" si="3"/>
        <v>545</v>
      </c>
      <c r="L24" s="141">
        <f t="shared" si="3"/>
        <v>0</v>
      </c>
      <c r="M24" s="141">
        <f t="shared" si="3"/>
        <v>0</v>
      </c>
      <c r="N24" s="141">
        <f t="shared" si="3"/>
        <v>1157</v>
      </c>
      <c r="O24" s="141">
        <f t="shared" si="3"/>
        <v>410</v>
      </c>
      <c r="P24" s="141">
        <f t="shared" si="3"/>
        <v>0</v>
      </c>
      <c r="Q24" s="141">
        <f t="shared" si="3"/>
        <v>485</v>
      </c>
      <c r="R24" s="141">
        <f t="shared" si="3"/>
        <v>0</v>
      </c>
      <c r="S24" s="141">
        <f t="shared" si="3"/>
        <v>0</v>
      </c>
      <c r="T24" s="142">
        <f t="shared" si="2"/>
        <v>895</v>
      </c>
      <c r="U24" s="141">
        <f t="shared" si="3"/>
        <v>0</v>
      </c>
      <c r="V24" s="141">
        <f t="shared" si="3"/>
        <v>0</v>
      </c>
      <c r="W24" s="141">
        <f t="shared" si="3"/>
        <v>0</v>
      </c>
      <c r="X24" s="141">
        <f t="shared" si="3"/>
        <v>0</v>
      </c>
      <c r="Y24" s="101">
        <v>74</v>
      </c>
      <c r="Z24" s="101">
        <f>Z19+Z23</f>
        <v>2052</v>
      </c>
    </row>
    <row r="25" spans="1:26" ht="19.5" thickBot="1">
      <c r="A25" s="115" t="s">
        <v>3</v>
      </c>
      <c r="B25" s="115" t="s">
        <v>4</v>
      </c>
      <c r="C25" s="143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>
        <f t="shared" si="1"/>
        <v>0</v>
      </c>
      <c r="O25" s="116"/>
      <c r="P25" s="132"/>
      <c r="Q25" s="132"/>
      <c r="R25" s="132"/>
      <c r="S25" s="132"/>
      <c r="T25" s="133">
        <f t="shared" si="2"/>
        <v>0</v>
      </c>
      <c r="U25" s="132"/>
      <c r="V25" s="132"/>
      <c r="W25" s="132"/>
      <c r="X25" s="132"/>
      <c r="Y25" s="33"/>
      <c r="Z25" s="33">
        <f>N25+T25+Y25</f>
        <v>0</v>
      </c>
    </row>
    <row r="26" spans="1:26" ht="19.5" thickBot="1">
      <c r="A26" s="158" t="s">
        <v>81</v>
      </c>
      <c r="B26" s="159" t="s">
        <v>197</v>
      </c>
      <c r="C26" s="116"/>
      <c r="D26" s="116">
        <v>45</v>
      </c>
      <c r="E26" s="116">
        <v>16</v>
      </c>
      <c r="F26" s="116">
        <v>25</v>
      </c>
      <c r="G26" s="116">
        <v>13</v>
      </c>
      <c r="H26" s="116">
        <v>12</v>
      </c>
      <c r="I26" s="116"/>
      <c r="J26" s="116"/>
      <c r="K26" s="116"/>
      <c r="L26" s="116"/>
      <c r="M26" s="116"/>
      <c r="N26" s="116">
        <f>SUM(I26:M26)</f>
        <v>0</v>
      </c>
      <c r="O26" s="116"/>
      <c r="P26" s="132"/>
      <c r="Q26" s="132"/>
      <c r="R26" s="132"/>
      <c r="S26" s="132"/>
      <c r="T26" s="133">
        <f t="shared" ref="T26:T31" si="4">SUM(O26:S26)</f>
        <v>0</v>
      </c>
      <c r="U26" s="132">
        <v>25</v>
      </c>
      <c r="V26" s="132"/>
      <c r="W26" s="132"/>
      <c r="X26" s="132"/>
      <c r="Y26" s="33">
        <f>SUM(U26:X26)</f>
        <v>25</v>
      </c>
      <c r="Z26" s="33">
        <f t="shared" ref="Z26:Z31" si="5">N26+T26+Y26</f>
        <v>25</v>
      </c>
    </row>
    <row r="27" spans="1:26" ht="19.5" thickBot="1">
      <c r="A27" s="160" t="s">
        <v>82</v>
      </c>
      <c r="B27" s="161" t="s">
        <v>112</v>
      </c>
      <c r="C27" s="116"/>
      <c r="D27" s="116">
        <v>60</v>
      </c>
      <c r="E27" s="116">
        <v>16</v>
      </c>
      <c r="F27" s="116">
        <v>40</v>
      </c>
      <c r="G27" s="116">
        <v>20</v>
      </c>
      <c r="H27" s="116">
        <v>20</v>
      </c>
      <c r="I27" s="116"/>
      <c r="J27" s="116"/>
      <c r="K27" s="116"/>
      <c r="L27" s="116"/>
      <c r="M27" s="116"/>
      <c r="N27" s="116"/>
      <c r="O27" s="116"/>
      <c r="P27" s="132"/>
      <c r="Q27" s="132"/>
      <c r="R27" s="132"/>
      <c r="S27" s="132"/>
      <c r="T27" s="133">
        <f t="shared" si="4"/>
        <v>0</v>
      </c>
      <c r="U27" s="132">
        <v>40</v>
      </c>
      <c r="V27" s="132"/>
      <c r="W27" s="132"/>
      <c r="X27" s="132"/>
      <c r="Y27" s="33">
        <f>SUM(U27:X27)</f>
        <v>40</v>
      </c>
      <c r="Z27" s="33">
        <f t="shared" si="5"/>
        <v>40</v>
      </c>
    </row>
    <row r="28" spans="1:26" ht="32.25" thickBot="1">
      <c r="A28" s="160" t="s">
        <v>83</v>
      </c>
      <c r="B28" s="161" t="s">
        <v>198</v>
      </c>
      <c r="C28" s="116"/>
      <c r="D28" s="116">
        <v>75</v>
      </c>
      <c r="E28" s="116">
        <v>26</v>
      </c>
      <c r="F28" s="116">
        <v>55</v>
      </c>
      <c r="G28" s="116">
        <v>27</v>
      </c>
      <c r="H28" s="116">
        <v>28</v>
      </c>
      <c r="I28" s="116"/>
      <c r="J28" s="116"/>
      <c r="K28" s="116"/>
      <c r="L28" s="116"/>
      <c r="M28" s="116"/>
      <c r="N28" s="116"/>
      <c r="O28" s="116"/>
      <c r="P28" s="132"/>
      <c r="Q28" s="132">
        <v>55</v>
      </c>
      <c r="R28" s="132"/>
      <c r="S28" s="132"/>
      <c r="T28" s="133">
        <f t="shared" si="4"/>
        <v>55</v>
      </c>
      <c r="U28" s="132"/>
      <c r="V28" s="132"/>
      <c r="W28" s="132"/>
      <c r="X28" s="132"/>
      <c r="Y28" s="33"/>
      <c r="Z28" s="33">
        <f t="shared" si="5"/>
        <v>55</v>
      </c>
    </row>
    <row r="29" spans="1:26" ht="19.5" thickBot="1">
      <c r="A29" s="160" t="s">
        <v>84</v>
      </c>
      <c r="B29" s="161" t="s">
        <v>199</v>
      </c>
      <c r="C29" s="116"/>
      <c r="D29" s="116">
        <v>60</v>
      </c>
      <c r="E29" s="116">
        <v>28</v>
      </c>
      <c r="F29" s="116">
        <v>25</v>
      </c>
      <c r="G29" s="116">
        <v>5</v>
      </c>
      <c r="H29" s="116">
        <v>20</v>
      </c>
      <c r="I29" s="116"/>
      <c r="J29" s="116"/>
      <c r="K29" s="116"/>
      <c r="L29" s="116"/>
      <c r="M29" s="116"/>
      <c r="N29" s="116"/>
      <c r="O29" s="116">
        <v>25</v>
      </c>
      <c r="P29" s="132"/>
      <c r="Q29" s="132"/>
      <c r="R29" s="132"/>
      <c r="S29" s="132"/>
      <c r="T29" s="133">
        <f t="shared" si="4"/>
        <v>25</v>
      </c>
      <c r="U29" s="132"/>
      <c r="V29" s="132"/>
      <c r="W29" s="132"/>
      <c r="X29" s="132"/>
      <c r="Y29" s="33"/>
      <c r="Z29" s="33">
        <f t="shared" si="5"/>
        <v>25</v>
      </c>
    </row>
    <row r="30" spans="1:26" ht="19.5" thickBot="1">
      <c r="A30" s="160" t="s">
        <v>200</v>
      </c>
      <c r="B30" s="161" t="s">
        <v>201</v>
      </c>
      <c r="C30" s="116"/>
      <c r="D30" s="116">
        <v>60</v>
      </c>
      <c r="E30" s="116">
        <v>4</v>
      </c>
      <c r="F30" s="116">
        <v>55</v>
      </c>
      <c r="G30" s="116">
        <v>27</v>
      </c>
      <c r="H30" s="116">
        <v>28</v>
      </c>
      <c r="I30" s="116"/>
      <c r="J30" s="116"/>
      <c r="K30" s="116"/>
      <c r="L30" s="116"/>
      <c r="M30" s="116"/>
      <c r="N30" s="116"/>
      <c r="O30" s="116"/>
      <c r="P30" s="132"/>
      <c r="Q30" s="132">
        <v>55</v>
      </c>
      <c r="R30" s="132"/>
      <c r="S30" s="132"/>
      <c r="T30" s="133">
        <f t="shared" si="4"/>
        <v>55</v>
      </c>
      <c r="U30" s="132"/>
      <c r="V30" s="132"/>
      <c r="W30" s="132"/>
      <c r="X30" s="132"/>
      <c r="Y30" s="33"/>
      <c r="Z30" s="33">
        <f t="shared" si="5"/>
        <v>55</v>
      </c>
    </row>
    <row r="31" spans="1:26" ht="19.5" thickBot="1">
      <c r="A31" s="158" t="s">
        <v>113</v>
      </c>
      <c r="B31" s="159" t="s">
        <v>74</v>
      </c>
      <c r="C31" s="116"/>
      <c r="D31" s="116">
        <v>60</v>
      </c>
      <c r="E31" s="116">
        <v>16</v>
      </c>
      <c r="F31" s="116">
        <v>40</v>
      </c>
      <c r="G31" s="116">
        <v>10</v>
      </c>
      <c r="H31" s="116">
        <v>30</v>
      </c>
      <c r="I31" s="116"/>
      <c r="J31" s="116"/>
      <c r="K31" s="116"/>
      <c r="L31" s="116"/>
      <c r="M31" s="116"/>
      <c r="N31" s="116"/>
      <c r="O31" s="116">
        <v>40</v>
      </c>
      <c r="P31" s="132"/>
      <c r="Q31" s="132"/>
      <c r="R31" s="132"/>
      <c r="S31" s="132"/>
      <c r="T31" s="133">
        <f t="shared" si="4"/>
        <v>40</v>
      </c>
      <c r="U31" s="132"/>
      <c r="V31" s="132"/>
      <c r="W31" s="132"/>
      <c r="X31" s="132"/>
      <c r="Y31" s="33"/>
      <c r="Z31" s="33">
        <f t="shared" si="5"/>
        <v>40</v>
      </c>
    </row>
    <row r="32" spans="1:26" ht="19.5" thickBot="1">
      <c r="A32" s="117"/>
      <c r="B32" s="134" t="s">
        <v>87</v>
      </c>
      <c r="C32" s="144"/>
      <c r="D32" s="135">
        <f t="shared" ref="D32:I32" si="6">SUM(D26:D31)</f>
        <v>360</v>
      </c>
      <c r="E32" s="135">
        <f t="shared" si="6"/>
        <v>106</v>
      </c>
      <c r="F32" s="135">
        <f t="shared" si="6"/>
        <v>240</v>
      </c>
      <c r="G32" s="135">
        <f t="shared" si="6"/>
        <v>102</v>
      </c>
      <c r="H32" s="135">
        <f t="shared" si="6"/>
        <v>138</v>
      </c>
      <c r="I32" s="144">
        <f t="shared" si="6"/>
        <v>0</v>
      </c>
      <c r="J32" s="144">
        <f t="shared" ref="J32:N32" si="7">SUM(J26:J31)</f>
        <v>0</v>
      </c>
      <c r="K32" s="144">
        <f t="shared" si="7"/>
        <v>0</v>
      </c>
      <c r="L32" s="144">
        <f t="shared" si="7"/>
        <v>0</v>
      </c>
      <c r="M32" s="144">
        <f t="shared" si="7"/>
        <v>0</v>
      </c>
      <c r="N32" s="144">
        <f t="shared" si="7"/>
        <v>0</v>
      </c>
      <c r="O32" s="135">
        <f>SUM(O25:O31)</f>
        <v>65</v>
      </c>
      <c r="P32" s="137"/>
      <c r="Q32" s="137">
        <f>SUM(Q26:Q30)</f>
        <v>110</v>
      </c>
      <c r="R32" s="137"/>
      <c r="S32" s="137"/>
      <c r="T32" s="137">
        <f t="shared" si="2"/>
        <v>175</v>
      </c>
      <c r="U32" s="137">
        <f>SUM(U25:U30)</f>
        <v>65</v>
      </c>
      <c r="V32" s="137"/>
      <c r="W32" s="137">
        <v>0</v>
      </c>
      <c r="X32" s="137"/>
      <c r="Y32" s="52">
        <f t="shared" ref="Y32:Y35" si="8">U32+W32</f>
        <v>65</v>
      </c>
      <c r="Z32" s="52">
        <f t="shared" ref="Z32:Z34" si="9">N32+T32+Y32</f>
        <v>240</v>
      </c>
    </row>
    <row r="33" spans="1:26" ht="19.5" thickBot="1">
      <c r="A33" s="115" t="s">
        <v>5</v>
      </c>
      <c r="B33" s="115" t="s">
        <v>6</v>
      </c>
      <c r="C33" s="143"/>
      <c r="D33" s="111"/>
      <c r="E33" s="111"/>
      <c r="F33" s="111"/>
      <c r="G33" s="111"/>
      <c r="H33" s="116"/>
      <c r="I33" s="116"/>
      <c r="J33" s="116"/>
      <c r="K33" s="116"/>
      <c r="L33" s="116"/>
      <c r="M33" s="116"/>
      <c r="N33" s="116"/>
      <c r="O33" s="116"/>
      <c r="P33" s="132"/>
      <c r="Q33" s="132"/>
      <c r="R33" s="132"/>
      <c r="S33" s="132"/>
      <c r="T33" s="133">
        <f>O33+Q33+R33</f>
        <v>0</v>
      </c>
      <c r="U33" s="132"/>
      <c r="V33" s="132"/>
      <c r="W33" s="132"/>
      <c r="X33" s="132"/>
      <c r="Y33" s="33">
        <f t="shared" si="8"/>
        <v>0</v>
      </c>
      <c r="Z33" s="33">
        <f t="shared" si="9"/>
        <v>0</v>
      </c>
    </row>
    <row r="34" spans="1:26" ht="19.5" thickBot="1">
      <c r="A34" s="115" t="s">
        <v>7</v>
      </c>
      <c r="B34" s="115" t="s">
        <v>8</v>
      </c>
      <c r="C34" s="145"/>
      <c r="D34" s="111"/>
      <c r="E34" s="111"/>
      <c r="G34" s="111"/>
      <c r="H34" s="116"/>
      <c r="I34" s="116"/>
      <c r="J34" s="116"/>
      <c r="K34" s="116"/>
      <c r="L34" s="116"/>
      <c r="M34" s="116"/>
      <c r="N34" s="116"/>
      <c r="O34" s="116"/>
      <c r="P34" s="132"/>
      <c r="Q34" s="132"/>
      <c r="R34" s="132"/>
      <c r="S34" s="132"/>
      <c r="T34" s="133">
        <f t="shared" ref="T34:T35" si="10">O34+Q34+R34</f>
        <v>0</v>
      </c>
      <c r="U34" s="132"/>
      <c r="V34" s="132"/>
      <c r="W34" s="132"/>
      <c r="X34" s="132"/>
      <c r="Y34" s="33">
        <f t="shared" si="8"/>
        <v>0</v>
      </c>
      <c r="Z34" s="33">
        <f t="shared" si="9"/>
        <v>0</v>
      </c>
    </row>
    <row r="35" spans="1:26" ht="51" customHeight="1" thickBot="1">
      <c r="A35" s="162" t="s">
        <v>9</v>
      </c>
      <c r="B35" s="163" t="s">
        <v>202</v>
      </c>
      <c r="C35" s="131"/>
      <c r="D35" s="166"/>
      <c r="E35" s="166"/>
      <c r="F35" s="146"/>
      <c r="G35" s="166"/>
      <c r="H35" s="166"/>
      <c r="I35" s="116"/>
      <c r="J35" s="116"/>
      <c r="K35" s="116"/>
      <c r="L35" s="116"/>
      <c r="M35" s="116"/>
      <c r="N35" s="116"/>
      <c r="O35" s="116"/>
      <c r="P35" s="132"/>
      <c r="Q35" s="132"/>
      <c r="R35" s="132"/>
      <c r="S35" s="132"/>
      <c r="T35" s="133">
        <f t="shared" si="10"/>
        <v>0</v>
      </c>
      <c r="U35" s="132"/>
      <c r="V35" s="132"/>
      <c r="W35" s="132"/>
      <c r="X35" s="132"/>
      <c r="Y35" s="33">
        <f t="shared" si="8"/>
        <v>0</v>
      </c>
      <c r="Z35" s="33">
        <f>N35+T35+Y35</f>
        <v>0</v>
      </c>
    </row>
    <row r="36" spans="1:26" ht="37.5" customHeight="1" thickBot="1">
      <c r="A36" s="164" t="s">
        <v>203</v>
      </c>
      <c r="B36" s="165" t="s">
        <v>204</v>
      </c>
      <c r="C36" s="148"/>
      <c r="D36" s="116">
        <v>160</v>
      </c>
      <c r="E36" s="116">
        <v>42</v>
      </c>
      <c r="F36" s="116">
        <v>112</v>
      </c>
      <c r="G36" s="116">
        <v>57</v>
      </c>
      <c r="H36" s="116">
        <v>55</v>
      </c>
      <c r="I36" s="116"/>
      <c r="J36" s="116"/>
      <c r="K36" s="116">
        <v>112</v>
      </c>
      <c r="L36" s="116"/>
      <c r="M36" s="116"/>
      <c r="N36" s="116">
        <f>SUM(I36:M36)</f>
        <v>112</v>
      </c>
      <c r="O36" s="116"/>
      <c r="P36" s="132"/>
      <c r="Q36" s="132"/>
      <c r="R36" s="132"/>
      <c r="S36" s="132"/>
      <c r="T36" s="133"/>
      <c r="U36" s="132"/>
      <c r="V36" s="132"/>
      <c r="W36" s="132"/>
      <c r="X36" s="132"/>
      <c r="Y36" s="33"/>
      <c r="Z36" s="33">
        <f>N36+T36+Y36</f>
        <v>112</v>
      </c>
    </row>
    <row r="37" spans="1:26" ht="19.5" thickBot="1">
      <c r="A37" s="115" t="s">
        <v>12</v>
      </c>
      <c r="B37" s="115" t="s">
        <v>97</v>
      </c>
      <c r="C37" s="116"/>
      <c r="D37" s="14">
        <v>63</v>
      </c>
      <c r="E37" s="116"/>
      <c r="F37" s="116">
        <v>63</v>
      </c>
      <c r="G37" s="116"/>
      <c r="H37" s="116">
        <v>63</v>
      </c>
      <c r="J37" s="116"/>
      <c r="K37" s="116">
        <v>63</v>
      </c>
      <c r="L37" s="116"/>
      <c r="M37" s="116"/>
      <c r="N37" s="116">
        <f>SUM(J37:M37)</f>
        <v>63</v>
      </c>
      <c r="O37" s="116"/>
      <c r="P37" s="132"/>
      <c r="Q37" s="132"/>
      <c r="R37" s="132"/>
      <c r="S37" s="132"/>
      <c r="T37" s="133"/>
      <c r="U37" s="132"/>
      <c r="V37" s="132"/>
      <c r="W37" s="132"/>
      <c r="X37" s="132"/>
      <c r="Y37" s="33"/>
      <c r="Z37" s="33">
        <f t="shared" ref="Z37:Z54" si="11">N37+T37+Y37</f>
        <v>63</v>
      </c>
    </row>
    <row r="38" spans="1:26" ht="19.5" thickBot="1">
      <c r="A38" s="115" t="s">
        <v>13</v>
      </c>
      <c r="B38" s="115" t="s">
        <v>98</v>
      </c>
      <c r="C38" s="116"/>
      <c r="D38" s="14">
        <v>108</v>
      </c>
      <c r="E38" s="116"/>
      <c r="F38" s="116">
        <v>108</v>
      </c>
      <c r="G38" s="116"/>
      <c r="H38" s="116">
        <v>108</v>
      </c>
      <c r="I38" s="116"/>
      <c r="J38" s="116"/>
      <c r="K38" s="116"/>
      <c r="L38" s="116">
        <v>108</v>
      </c>
      <c r="M38" s="116"/>
      <c r="N38" s="116">
        <f>SUM(I38:M38)</f>
        <v>108</v>
      </c>
      <c r="O38" s="116"/>
      <c r="P38" s="132"/>
      <c r="Q38" s="132"/>
      <c r="R38" s="132"/>
      <c r="S38" s="132"/>
      <c r="T38" s="133"/>
      <c r="U38" s="132"/>
      <c r="V38" s="132"/>
      <c r="W38" s="132"/>
      <c r="X38" s="132"/>
      <c r="Y38" s="33"/>
      <c r="Z38" s="33">
        <f t="shared" si="11"/>
        <v>108</v>
      </c>
    </row>
    <row r="39" spans="1:26" ht="79.5" customHeight="1" thickBot="1">
      <c r="A39" s="146" t="s">
        <v>95</v>
      </c>
      <c r="B39" s="147" t="s">
        <v>205</v>
      </c>
      <c r="C39" s="111"/>
      <c r="D39" s="166"/>
      <c r="E39" s="166"/>
      <c r="F39" s="166"/>
      <c r="G39" s="166"/>
      <c r="H39" s="166"/>
      <c r="I39" s="116"/>
      <c r="J39" s="116"/>
      <c r="K39" s="116"/>
      <c r="L39" s="116"/>
      <c r="M39" s="116"/>
      <c r="N39" s="116"/>
      <c r="O39" s="116"/>
      <c r="P39" s="132"/>
      <c r="Q39" s="132"/>
      <c r="R39" s="132"/>
      <c r="S39" s="132"/>
      <c r="T39" s="133"/>
      <c r="U39" s="132"/>
      <c r="V39" s="132"/>
      <c r="W39" s="132"/>
      <c r="X39" s="132"/>
      <c r="Y39" s="33"/>
      <c r="Z39" s="33">
        <f t="shared" si="11"/>
        <v>0</v>
      </c>
    </row>
    <row r="40" spans="1:26" ht="50.25" customHeight="1" thickBot="1">
      <c r="A40" s="146" t="s">
        <v>100</v>
      </c>
      <c r="B40" s="167" t="s">
        <v>206</v>
      </c>
      <c r="C40" s="116"/>
      <c r="D40" s="116">
        <v>160</v>
      </c>
      <c r="E40" s="116">
        <v>42</v>
      </c>
      <c r="F40" s="116">
        <v>112</v>
      </c>
      <c r="G40" s="116">
        <v>57</v>
      </c>
      <c r="H40" s="116">
        <v>55</v>
      </c>
      <c r="I40" s="116"/>
      <c r="J40" s="116"/>
      <c r="K40" s="116"/>
      <c r="L40" s="116"/>
      <c r="M40" s="116"/>
      <c r="N40" s="116"/>
      <c r="O40" s="116">
        <v>51</v>
      </c>
      <c r="P40" s="132"/>
      <c r="Q40" s="132">
        <v>61</v>
      </c>
      <c r="R40" s="132"/>
      <c r="S40" s="132"/>
      <c r="T40" s="133">
        <f>SUM(O40:S40)</f>
        <v>112</v>
      </c>
      <c r="U40" s="132"/>
      <c r="V40" s="132"/>
      <c r="W40" s="132"/>
      <c r="X40" s="132"/>
      <c r="Y40" s="33"/>
      <c r="Z40" s="33">
        <f t="shared" si="11"/>
        <v>112</v>
      </c>
    </row>
    <row r="41" spans="1:26" ht="19.5" thickBot="1">
      <c r="A41" s="115" t="s">
        <v>14</v>
      </c>
      <c r="B41" s="115" t="s">
        <v>97</v>
      </c>
      <c r="C41" s="116"/>
      <c r="D41" s="14">
        <v>63</v>
      </c>
      <c r="E41" s="116"/>
      <c r="F41" s="116">
        <v>63</v>
      </c>
      <c r="G41" s="116"/>
      <c r="H41" s="116">
        <v>63</v>
      </c>
      <c r="I41" s="116"/>
      <c r="J41" s="116"/>
      <c r="K41" s="116"/>
      <c r="L41" s="116"/>
      <c r="M41" s="116"/>
      <c r="N41" s="116"/>
      <c r="O41" s="116"/>
      <c r="P41" s="132"/>
      <c r="Q41" s="132">
        <v>63</v>
      </c>
      <c r="R41" s="132"/>
      <c r="S41" s="132"/>
      <c r="T41" s="133">
        <f>SUM(O41:S41)</f>
        <v>63</v>
      </c>
      <c r="U41" s="132"/>
      <c r="V41" s="132"/>
      <c r="W41" s="132"/>
      <c r="X41" s="132"/>
      <c r="Y41" s="33"/>
      <c r="Z41" s="33">
        <f t="shared" si="11"/>
        <v>63</v>
      </c>
    </row>
    <row r="42" spans="1:26" ht="19.5" thickBot="1">
      <c r="A42" s="115" t="s">
        <v>15</v>
      </c>
      <c r="B42" s="115" t="s">
        <v>98</v>
      </c>
      <c r="C42" s="116"/>
      <c r="D42" s="116">
        <v>108</v>
      </c>
      <c r="E42" s="116"/>
      <c r="F42" s="116">
        <v>108</v>
      </c>
      <c r="G42" s="116"/>
      <c r="H42" s="116">
        <v>108</v>
      </c>
      <c r="I42" s="116"/>
      <c r="J42" s="116"/>
      <c r="K42" s="116"/>
      <c r="L42" s="116"/>
      <c r="M42" s="116"/>
      <c r="N42" s="116"/>
      <c r="O42" s="116"/>
      <c r="P42" s="132"/>
      <c r="Q42" s="132"/>
      <c r="R42" s="132">
        <v>108</v>
      </c>
      <c r="S42" s="132"/>
      <c r="T42" s="133">
        <f>SUM(O42:S42)</f>
        <v>108</v>
      </c>
      <c r="U42" s="132"/>
      <c r="V42" s="132"/>
      <c r="W42" s="132"/>
      <c r="X42" s="132"/>
      <c r="Y42" s="33"/>
      <c r="Z42" s="33">
        <f t="shared" si="11"/>
        <v>108</v>
      </c>
    </row>
    <row r="43" spans="1:26" ht="80.25" thickBot="1">
      <c r="A43" s="115" t="s">
        <v>103</v>
      </c>
      <c r="B43" s="53" t="s">
        <v>207</v>
      </c>
      <c r="C43" s="116"/>
      <c r="D43" s="166"/>
      <c r="E43" s="166"/>
      <c r="F43" s="166"/>
      <c r="G43" s="166"/>
      <c r="H43" s="166"/>
      <c r="I43" s="116"/>
      <c r="J43" s="116"/>
      <c r="K43" s="116"/>
      <c r="L43" s="116"/>
      <c r="M43" s="116"/>
      <c r="N43" s="116"/>
      <c r="O43" s="116"/>
      <c r="P43" s="132"/>
      <c r="Q43" s="132"/>
      <c r="R43" s="132"/>
      <c r="S43" s="132"/>
      <c r="T43" s="133"/>
      <c r="U43" s="132"/>
      <c r="V43" s="132"/>
      <c r="W43" s="132"/>
      <c r="X43" s="132"/>
      <c r="Y43" s="33"/>
      <c r="Z43" s="33">
        <f t="shared" si="11"/>
        <v>0</v>
      </c>
    </row>
    <row r="44" spans="1:26" ht="34.5" customHeight="1" thickBot="1">
      <c r="A44" s="115" t="s">
        <v>105</v>
      </c>
      <c r="B44" s="149" t="s">
        <v>208</v>
      </c>
      <c r="C44" s="116"/>
      <c r="D44" s="116">
        <v>160</v>
      </c>
      <c r="E44" s="116">
        <v>42</v>
      </c>
      <c r="F44" s="116">
        <v>112</v>
      </c>
      <c r="G44" s="116">
        <v>57</v>
      </c>
      <c r="H44" s="116">
        <v>55</v>
      </c>
      <c r="I44" s="116"/>
      <c r="J44" s="116"/>
      <c r="K44" s="116"/>
      <c r="L44" s="116"/>
      <c r="M44" s="116"/>
      <c r="N44" s="116"/>
      <c r="O44" s="116"/>
      <c r="P44" s="132"/>
      <c r="Q44" s="132"/>
      <c r="R44" s="132"/>
      <c r="S44" s="132"/>
      <c r="T44" s="133"/>
      <c r="U44" s="132">
        <v>112</v>
      </c>
      <c r="V44" s="132"/>
      <c r="W44" s="132"/>
      <c r="X44" s="132"/>
      <c r="Y44" s="33">
        <f>SUM(U44:X44)</f>
        <v>112</v>
      </c>
      <c r="Z44" s="33">
        <f t="shared" si="11"/>
        <v>112</v>
      </c>
    </row>
    <row r="45" spans="1:26" ht="19.5" thickBot="1">
      <c r="A45" s="115" t="s">
        <v>150</v>
      </c>
      <c r="B45" s="115" t="s">
        <v>97</v>
      </c>
      <c r="C45" s="116"/>
      <c r="D45" s="14">
        <v>63</v>
      </c>
      <c r="E45" s="116"/>
      <c r="F45" s="116">
        <v>63</v>
      </c>
      <c r="G45" s="116"/>
      <c r="H45" s="116">
        <v>63</v>
      </c>
      <c r="I45" s="116"/>
      <c r="J45" s="116"/>
      <c r="K45" s="116"/>
      <c r="L45" s="116"/>
      <c r="M45" s="116"/>
      <c r="N45" s="116"/>
      <c r="O45" s="116"/>
      <c r="P45" s="132"/>
      <c r="Q45" s="132"/>
      <c r="R45" s="132"/>
      <c r="S45" s="132"/>
      <c r="T45" s="133"/>
      <c r="U45" s="132">
        <v>63</v>
      </c>
      <c r="V45" s="132"/>
      <c r="W45" s="132"/>
      <c r="X45" s="132"/>
      <c r="Y45" s="33">
        <f>SUM(U45:X45)</f>
        <v>63</v>
      </c>
      <c r="Z45" s="33">
        <f t="shared" si="11"/>
        <v>63</v>
      </c>
    </row>
    <row r="46" spans="1:26" ht="19.5" thickBot="1">
      <c r="A46" s="115" t="s">
        <v>151</v>
      </c>
      <c r="B46" s="115" t="s">
        <v>98</v>
      </c>
      <c r="C46" s="116"/>
      <c r="D46" s="14">
        <v>108</v>
      </c>
      <c r="E46" s="116"/>
      <c r="F46" s="116">
        <v>108</v>
      </c>
      <c r="G46" s="116"/>
      <c r="H46" s="116">
        <v>108</v>
      </c>
      <c r="I46" s="116"/>
      <c r="J46" s="116"/>
      <c r="K46" s="116"/>
      <c r="L46" s="116"/>
      <c r="M46" s="116"/>
      <c r="N46" s="116"/>
      <c r="O46" s="116"/>
      <c r="P46" s="132"/>
      <c r="Q46" s="132"/>
      <c r="R46" s="132"/>
      <c r="S46" s="132"/>
      <c r="T46" s="133"/>
      <c r="U46" s="132">
        <v>108</v>
      </c>
      <c r="V46" s="132"/>
      <c r="W46" s="132"/>
      <c r="X46" s="132"/>
      <c r="Y46" s="33">
        <f>SUM(U46:X46)</f>
        <v>108</v>
      </c>
      <c r="Z46" s="33">
        <f t="shared" si="11"/>
        <v>108</v>
      </c>
    </row>
    <row r="47" spans="1:26" ht="80.25" thickBot="1">
      <c r="A47" s="146" t="s">
        <v>148</v>
      </c>
      <c r="B47" s="147" t="s">
        <v>209</v>
      </c>
      <c r="C47" s="116"/>
      <c r="D47" s="166"/>
      <c r="E47" s="116"/>
      <c r="F47" s="166"/>
      <c r="G47" s="116"/>
      <c r="H47" s="166"/>
      <c r="I47" s="116"/>
      <c r="J47" s="116"/>
      <c r="K47" s="116"/>
      <c r="L47" s="116"/>
      <c r="M47" s="116"/>
      <c r="N47" s="116"/>
      <c r="O47" s="116"/>
      <c r="P47" s="132"/>
      <c r="Q47" s="132"/>
      <c r="R47" s="132"/>
      <c r="S47" s="132"/>
      <c r="T47" s="133"/>
      <c r="U47" s="132"/>
      <c r="V47" s="132"/>
      <c r="W47" s="132"/>
      <c r="X47" s="132"/>
      <c r="Y47" s="33"/>
      <c r="Z47" s="33">
        <f t="shared" si="11"/>
        <v>0</v>
      </c>
    </row>
    <row r="48" spans="1:26" ht="48.75" thickBot="1">
      <c r="A48" s="146" t="s">
        <v>149</v>
      </c>
      <c r="B48" s="39" t="s">
        <v>210</v>
      </c>
      <c r="C48" s="116"/>
      <c r="D48" s="166">
        <v>164</v>
      </c>
      <c r="E48" s="166">
        <v>46</v>
      </c>
      <c r="F48" s="166">
        <v>111</v>
      </c>
      <c r="G48" s="166">
        <v>58</v>
      </c>
      <c r="H48" s="166">
        <v>53</v>
      </c>
      <c r="I48" s="116"/>
      <c r="J48" s="116"/>
      <c r="K48" s="116"/>
      <c r="L48" s="116"/>
      <c r="M48" s="116"/>
      <c r="N48" s="116"/>
      <c r="O48" s="116"/>
      <c r="P48" s="132"/>
      <c r="Q48" s="132"/>
      <c r="R48" s="132"/>
      <c r="S48" s="132"/>
      <c r="T48" s="133"/>
      <c r="U48" s="132">
        <v>111</v>
      </c>
      <c r="V48" s="132"/>
      <c r="W48" s="132"/>
      <c r="X48" s="132"/>
      <c r="Y48" s="33">
        <f>SUM(U48:X48)</f>
        <v>111</v>
      </c>
      <c r="Z48" s="33">
        <f t="shared" si="11"/>
        <v>111</v>
      </c>
    </row>
    <row r="49" spans="1:26" ht="19.5" thickBot="1">
      <c r="A49" s="115" t="s">
        <v>150</v>
      </c>
      <c r="B49" s="115" t="s">
        <v>97</v>
      </c>
      <c r="C49" s="116"/>
      <c r="D49" s="14">
        <v>63</v>
      </c>
      <c r="E49" s="116"/>
      <c r="F49" s="116">
        <v>63</v>
      </c>
      <c r="G49" s="116"/>
      <c r="H49" s="116">
        <v>63</v>
      </c>
      <c r="I49" s="116"/>
      <c r="J49" s="116"/>
      <c r="K49" s="116"/>
      <c r="L49" s="116"/>
      <c r="M49" s="116"/>
      <c r="N49" s="116"/>
      <c r="O49" s="116"/>
      <c r="P49" s="132"/>
      <c r="Q49" s="132"/>
      <c r="R49" s="132"/>
      <c r="S49" s="132"/>
      <c r="T49" s="133"/>
      <c r="U49" s="132">
        <v>63</v>
      </c>
      <c r="V49" s="132"/>
      <c r="W49" s="132"/>
      <c r="X49" s="132"/>
      <c r="Y49" s="33">
        <f>SUM(U49:X49)</f>
        <v>63</v>
      </c>
      <c r="Z49" s="33">
        <f t="shared" si="11"/>
        <v>63</v>
      </c>
    </row>
    <row r="50" spans="1:26" ht="19.5" thickBot="1">
      <c r="A50" s="115" t="s">
        <v>151</v>
      </c>
      <c r="B50" s="115" t="s">
        <v>98</v>
      </c>
      <c r="C50" s="116"/>
      <c r="D50" s="14">
        <v>108</v>
      </c>
      <c r="E50" s="116"/>
      <c r="F50" s="116">
        <v>108</v>
      </c>
      <c r="G50" s="116"/>
      <c r="H50" s="116">
        <v>108</v>
      </c>
      <c r="I50" s="116"/>
      <c r="J50" s="116"/>
      <c r="K50" s="116"/>
      <c r="L50" s="116"/>
      <c r="M50" s="116"/>
      <c r="N50" s="116"/>
      <c r="O50" s="116"/>
      <c r="P50" s="132"/>
      <c r="Q50" s="132"/>
      <c r="R50" s="132"/>
      <c r="S50" s="132"/>
      <c r="T50" s="133"/>
      <c r="U50" s="132"/>
      <c r="V50" s="132"/>
      <c r="W50" s="132">
        <v>108</v>
      </c>
      <c r="X50" s="132"/>
      <c r="Y50" s="33">
        <f>SUM(U50:X50)</f>
        <v>108</v>
      </c>
      <c r="Z50" s="33">
        <f t="shared" si="11"/>
        <v>108</v>
      </c>
    </row>
    <row r="51" spans="1:26" ht="19.5" thickBot="1">
      <c r="A51" s="117"/>
      <c r="B51" s="139" t="s">
        <v>107</v>
      </c>
      <c r="C51" s="140"/>
      <c r="D51" s="153">
        <f>SUM(D35:D50)</f>
        <v>1328</v>
      </c>
      <c r="E51" s="140"/>
      <c r="F51" s="141">
        <f>SUM(F34:F50)</f>
        <v>1131</v>
      </c>
      <c r="G51" s="140"/>
      <c r="H51" s="141">
        <f>SUM(H35:H50)</f>
        <v>902</v>
      </c>
      <c r="I51" s="141">
        <f t="shared" ref="I51:M51" si="12">SUM(I35:I50)</f>
        <v>0</v>
      </c>
      <c r="J51" s="141">
        <f t="shared" si="12"/>
        <v>0</v>
      </c>
      <c r="K51" s="141">
        <f t="shared" si="12"/>
        <v>175</v>
      </c>
      <c r="L51" s="141">
        <f t="shared" si="12"/>
        <v>108</v>
      </c>
      <c r="M51" s="141">
        <f t="shared" si="12"/>
        <v>0</v>
      </c>
      <c r="N51" s="141">
        <f>SUM(N35:N50)</f>
        <v>283</v>
      </c>
      <c r="O51" s="140">
        <f>SUM(O35:O50)</f>
        <v>51</v>
      </c>
      <c r="P51" s="150"/>
      <c r="Q51" s="150">
        <f>SUM(Q36:Q50)</f>
        <v>124</v>
      </c>
      <c r="R51" s="150">
        <f>SUM(R36:R50)</f>
        <v>108</v>
      </c>
      <c r="S51" s="150"/>
      <c r="T51" s="151">
        <f>SUM(T35:T50)</f>
        <v>283</v>
      </c>
      <c r="U51" s="150">
        <f>SUM(U35:U50)</f>
        <v>457</v>
      </c>
      <c r="V51" s="150"/>
      <c r="W51" s="150">
        <f>SUM(W35:W50)</f>
        <v>108</v>
      </c>
      <c r="X51" s="150"/>
      <c r="Y51" s="105">
        <f>SUM(Y35:Y50)</f>
        <v>565</v>
      </c>
      <c r="Z51" s="33">
        <f>N51+T51+Y51</f>
        <v>1131</v>
      </c>
    </row>
    <row r="52" spans="1:26" ht="19.5" thickBot="1">
      <c r="A52" s="115" t="s">
        <v>16</v>
      </c>
      <c r="B52" s="115" t="s">
        <v>17</v>
      </c>
      <c r="C52" s="131"/>
      <c r="D52" s="143">
        <v>100</v>
      </c>
      <c r="E52" s="111"/>
      <c r="F52" s="111">
        <v>40</v>
      </c>
      <c r="G52" s="111"/>
      <c r="H52" s="111">
        <v>40</v>
      </c>
      <c r="I52" s="116"/>
      <c r="J52" s="116"/>
      <c r="K52" s="116"/>
      <c r="L52" s="116"/>
      <c r="M52" s="116"/>
      <c r="N52" s="116"/>
      <c r="O52" s="116"/>
      <c r="P52" s="132"/>
      <c r="Q52" s="132"/>
      <c r="R52" s="132"/>
      <c r="S52" s="132"/>
      <c r="T52" s="133"/>
      <c r="U52" s="132"/>
      <c r="V52" s="132"/>
      <c r="W52" s="132">
        <v>40</v>
      </c>
      <c r="X52" s="132"/>
      <c r="Y52" s="33">
        <f>SUM(U52:X52)</f>
        <v>40</v>
      </c>
      <c r="Z52" s="33">
        <f t="shared" si="11"/>
        <v>40</v>
      </c>
    </row>
    <row r="53" spans="1:26" ht="19.5" thickBot="1">
      <c r="A53" s="115"/>
      <c r="B53" s="139" t="s">
        <v>108</v>
      </c>
      <c r="C53" s="152"/>
      <c r="D53" s="153">
        <f>D32+D51+D52</f>
        <v>1788</v>
      </c>
      <c r="E53" s="141"/>
      <c r="F53" s="141">
        <f>F32+F51+F52</f>
        <v>1411</v>
      </c>
      <c r="G53" s="141"/>
      <c r="H53" s="141">
        <f>H32+H51+H52</f>
        <v>1080</v>
      </c>
      <c r="I53" s="141">
        <f t="shared" ref="I53:O53" si="13">I32+I51+I52</f>
        <v>0</v>
      </c>
      <c r="J53" s="141">
        <f t="shared" si="13"/>
        <v>0</v>
      </c>
      <c r="K53" s="141">
        <f t="shared" si="13"/>
        <v>175</v>
      </c>
      <c r="L53" s="141">
        <f t="shared" si="13"/>
        <v>108</v>
      </c>
      <c r="M53" s="141">
        <f t="shared" si="13"/>
        <v>0</v>
      </c>
      <c r="N53" s="141">
        <f t="shared" si="13"/>
        <v>283</v>
      </c>
      <c r="O53" s="141">
        <f t="shared" si="13"/>
        <v>116</v>
      </c>
      <c r="P53" s="154"/>
      <c r="Q53" s="154">
        <f>Q32+Q51+Q52</f>
        <v>234</v>
      </c>
      <c r="R53" s="154">
        <f>R32+R51+R52</f>
        <v>108</v>
      </c>
      <c r="S53" s="154"/>
      <c r="T53" s="154">
        <f>T32+T51+T52</f>
        <v>458</v>
      </c>
      <c r="U53" s="154">
        <f>U32+U51+U52</f>
        <v>522</v>
      </c>
      <c r="V53" s="154"/>
      <c r="W53" s="154">
        <f>W32+W51</f>
        <v>108</v>
      </c>
      <c r="X53" s="154"/>
      <c r="Y53" s="109">
        <f>Y32+Y51</f>
        <v>630</v>
      </c>
      <c r="Z53" s="33">
        <f t="shared" si="11"/>
        <v>1371</v>
      </c>
    </row>
    <row r="54" spans="1:26" ht="19.5" thickBot="1">
      <c r="A54" s="385" t="s">
        <v>0</v>
      </c>
      <c r="B54" s="385"/>
      <c r="C54" s="155"/>
      <c r="D54" s="155">
        <f>D24+D53</f>
        <v>3840</v>
      </c>
      <c r="E54" s="155"/>
      <c r="F54" s="155">
        <f>F24+F53</f>
        <v>3463</v>
      </c>
      <c r="G54" s="155"/>
      <c r="H54" s="155">
        <f>H24+H53</f>
        <v>1725</v>
      </c>
      <c r="I54" s="155">
        <f t="shared" ref="I54:N54" si="14">I24+I53</f>
        <v>612</v>
      </c>
      <c r="J54" s="155">
        <f t="shared" si="14"/>
        <v>0</v>
      </c>
      <c r="K54" s="155">
        <f t="shared" si="14"/>
        <v>720</v>
      </c>
      <c r="L54" s="155">
        <f t="shared" si="14"/>
        <v>108</v>
      </c>
      <c r="M54" s="155">
        <f t="shared" si="14"/>
        <v>0</v>
      </c>
      <c r="N54" s="155">
        <f t="shared" si="14"/>
        <v>1440</v>
      </c>
      <c r="O54" s="155">
        <f>O24+O51+O53</f>
        <v>577</v>
      </c>
      <c r="P54" s="156"/>
      <c r="Q54" s="157">
        <f>Q24+Q53</f>
        <v>719</v>
      </c>
      <c r="R54" s="156">
        <f>R24+R53</f>
        <v>108</v>
      </c>
      <c r="S54" s="156"/>
      <c r="T54" s="157">
        <f>T24+T53</f>
        <v>1353</v>
      </c>
      <c r="U54" s="156">
        <f>U24+U53</f>
        <v>522</v>
      </c>
      <c r="V54" s="156"/>
      <c r="W54" s="156">
        <f>W24+W53</f>
        <v>108</v>
      </c>
      <c r="X54" s="156"/>
      <c r="Y54" s="57">
        <f>Y24+Y51+Y32+Y52</f>
        <v>744</v>
      </c>
      <c r="Z54" s="173">
        <f t="shared" si="11"/>
        <v>3537</v>
      </c>
    </row>
    <row r="55" spans="1:26" ht="21" customHeight="1" thickBot="1">
      <c r="A55" s="172" t="s">
        <v>212</v>
      </c>
      <c r="B55" s="172" t="s">
        <v>213</v>
      </c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 t="s">
        <v>214</v>
      </c>
      <c r="P55" s="169"/>
      <c r="Q55" s="170"/>
      <c r="R55" s="169"/>
      <c r="S55" s="169"/>
      <c r="T55" s="170"/>
      <c r="U55" s="169"/>
      <c r="V55" s="169"/>
      <c r="W55" s="169"/>
      <c r="X55" s="169"/>
      <c r="Y55" s="171"/>
      <c r="Z55" s="171"/>
    </row>
    <row r="56" spans="1:26" ht="32.25" thickBot="1">
      <c r="A56" s="115" t="s">
        <v>18</v>
      </c>
      <c r="B56" s="115" t="s">
        <v>19</v>
      </c>
      <c r="C56" s="116"/>
      <c r="D56" s="111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8"/>
      <c r="P56" s="132"/>
      <c r="Q56" s="133"/>
      <c r="R56" s="132"/>
      <c r="S56" s="132"/>
      <c r="T56" s="132"/>
      <c r="U56" s="132"/>
      <c r="V56" s="132"/>
      <c r="W56" s="132"/>
      <c r="X56" s="132"/>
      <c r="Y56" s="4" t="s">
        <v>215</v>
      </c>
      <c r="Z56" s="4"/>
    </row>
    <row r="57" spans="1:26" ht="48.75" thickBot="1">
      <c r="A57" s="373" t="s">
        <v>196</v>
      </c>
      <c r="B57" s="373"/>
      <c r="C57" s="373"/>
      <c r="D57" s="373"/>
      <c r="E57" s="373"/>
      <c r="F57" s="374" t="s">
        <v>0</v>
      </c>
      <c r="G57" s="117" t="s">
        <v>24</v>
      </c>
      <c r="H57" s="111" t="s">
        <v>2</v>
      </c>
      <c r="I57" s="111" t="s">
        <v>2</v>
      </c>
      <c r="J57" s="111" t="s">
        <v>2</v>
      </c>
      <c r="K57" s="111"/>
      <c r="L57" s="111"/>
      <c r="M57" s="111" t="s">
        <v>2</v>
      </c>
      <c r="N57" s="111" t="s">
        <v>2</v>
      </c>
      <c r="O57" s="111" t="s">
        <v>2</v>
      </c>
      <c r="P57" s="132"/>
      <c r="Q57" s="132"/>
      <c r="R57" s="132"/>
      <c r="S57" s="132"/>
      <c r="T57" s="132"/>
      <c r="U57" s="132"/>
      <c r="V57" s="132"/>
      <c r="W57" s="132"/>
      <c r="X57" s="132"/>
      <c r="Y57" s="4"/>
      <c r="Z57" s="4"/>
    </row>
    <row r="58" spans="1:26" ht="33.75" customHeight="1" thickBot="1">
      <c r="A58" s="375"/>
      <c r="B58" s="375"/>
      <c r="C58" s="375"/>
      <c r="D58" s="375"/>
      <c r="E58" s="375"/>
      <c r="F58" s="374"/>
      <c r="G58" s="117" t="s">
        <v>25</v>
      </c>
      <c r="H58" s="111" t="s">
        <v>2</v>
      </c>
      <c r="I58" s="111" t="s">
        <v>2</v>
      </c>
      <c r="J58" s="111" t="s">
        <v>2</v>
      </c>
      <c r="K58" s="111"/>
      <c r="L58" s="111"/>
      <c r="M58" s="111" t="s">
        <v>2</v>
      </c>
      <c r="N58" s="111" t="s">
        <v>2</v>
      </c>
      <c r="O58" s="111" t="s">
        <v>2</v>
      </c>
      <c r="P58" s="132"/>
      <c r="Q58" s="132"/>
      <c r="R58" s="132"/>
      <c r="S58" s="132"/>
      <c r="T58" s="132"/>
      <c r="U58" s="132"/>
      <c r="V58" s="132"/>
      <c r="W58" s="132"/>
      <c r="X58" s="132"/>
      <c r="Y58" s="4"/>
      <c r="Z58" s="4"/>
    </row>
    <row r="59" spans="1:26" ht="43.5" customHeight="1" thickBot="1">
      <c r="A59" s="376" t="s">
        <v>22</v>
      </c>
      <c r="B59" s="376"/>
      <c r="C59" s="376"/>
      <c r="D59" s="376"/>
      <c r="E59" s="376"/>
      <c r="F59" s="374"/>
      <c r="G59" s="117" t="s">
        <v>26</v>
      </c>
      <c r="H59" s="111" t="s">
        <v>2</v>
      </c>
      <c r="I59" s="111" t="s">
        <v>2</v>
      </c>
      <c r="J59" s="111" t="s">
        <v>2</v>
      </c>
      <c r="K59" s="111"/>
      <c r="L59" s="111"/>
      <c r="M59" s="111" t="s">
        <v>2</v>
      </c>
      <c r="N59" s="111" t="s">
        <v>2</v>
      </c>
      <c r="O59" s="111" t="s">
        <v>2</v>
      </c>
      <c r="P59" s="132"/>
      <c r="Q59" s="132"/>
      <c r="R59" s="132"/>
      <c r="S59" s="132"/>
      <c r="T59" s="132"/>
      <c r="U59" s="132"/>
      <c r="V59" s="132"/>
      <c r="W59" s="132"/>
      <c r="X59" s="132"/>
      <c r="Y59" s="4"/>
      <c r="Z59" s="4"/>
    </row>
    <row r="60" spans="1:26" ht="32.25" thickBot="1">
      <c r="A60" s="377" t="s">
        <v>23</v>
      </c>
      <c r="B60" s="377"/>
      <c r="C60" s="377"/>
      <c r="D60" s="377"/>
      <c r="E60" s="377"/>
      <c r="F60" s="374"/>
      <c r="G60" s="117" t="s">
        <v>27</v>
      </c>
      <c r="H60" s="14" t="s">
        <v>28</v>
      </c>
      <c r="I60" s="14" t="s">
        <v>28</v>
      </c>
      <c r="J60" s="14" t="s">
        <v>28</v>
      </c>
      <c r="K60" s="14"/>
      <c r="L60" s="14"/>
      <c r="M60" s="14" t="s">
        <v>28</v>
      </c>
      <c r="N60" s="14" t="s">
        <v>28</v>
      </c>
      <c r="O60" s="14" t="s">
        <v>28</v>
      </c>
      <c r="P60" s="132"/>
      <c r="Q60" s="132"/>
      <c r="R60" s="132"/>
      <c r="S60" s="132"/>
      <c r="T60" s="132"/>
      <c r="U60" s="132"/>
      <c r="V60" s="132"/>
      <c r="W60" s="132"/>
      <c r="X60" s="132"/>
      <c r="Y60" s="4"/>
      <c r="Z60" s="4"/>
    </row>
    <row r="61" spans="1:26" ht="32.25" thickBot="1">
      <c r="A61" s="378"/>
      <c r="B61" s="378"/>
      <c r="C61" s="378"/>
      <c r="D61" s="378"/>
      <c r="E61" s="378"/>
      <c r="F61" s="374"/>
      <c r="G61" s="117" t="s">
        <v>29</v>
      </c>
      <c r="H61" s="14" t="s">
        <v>30</v>
      </c>
      <c r="I61" s="14" t="s">
        <v>30</v>
      </c>
      <c r="J61" s="14" t="s">
        <v>30</v>
      </c>
      <c r="K61" s="14"/>
      <c r="L61" s="14"/>
      <c r="M61" s="14" t="s">
        <v>30</v>
      </c>
      <c r="N61" s="14" t="s">
        <v>30</v>
      </c>
      <c r="O61" s="14" t="s">
        <v>30</v>
      </c>
      <c r="P61" s="132"/>
      <c r="Q61" s="132"/>
      <c r="R61" s="132"/>
      <c r="S61" s="132"/>
      <c r="T61" s="132"/>
      <c r="U61" s="132"/>
      <c r="V61" s="132"/>
      <c r="W61" s="132"/>
      <c r="X61" s="132"/>
      <c r="Y61" s="4"/>
      <c r="Z61" s="4"/>
    </row>
    <row r="62" spans="1:26" ht="19.5" thickBot="1">
      <c r="A62" s="378"/>
      <c r="B62" s="378"/>
      <c r="C62" s="378"/>
      <c r="D62" s="378"/>
      <c r="E62" s="378"/>
      <c r="F62" s="374"/>
      <c r="G62" s="117" t="s">
        <v>31</v>
      </c>
      <c r="H62" s="14" t="s">
        <v>32</v>
      </c>
      <c r="I62" s="14" t="s">
        <v>32</v>
      </c>
      <c r="J62" s="14" t="s">
        <v>32</v>
      </c>
      <c r="K62" s="14"/>
      <c r="L62" s="14"/>
      <c r="M62" s="14" t="s">
        <v>32</v>
      </c>
      <c r="N62" s="14" t="s">
        <v>32</v>
      </c>
      <c r="O62" s="14" t="s">
        <v>32</v>
      </c>
      <c r="P62" s="132"/>
      <c r="Q62" s="132"/>
      <c r="R62" s="132"/>
      <c r="S62" s="132"/>
      <c r="T62" s="132"/>
      <c r="U62" s="132"/>
      <c r="V62" s="132"/>
      <c r="W62" s="132"/>
      <c r="X62" s="132"/>
      <c r="Y62" s="4"/>
      <c r="Z62" s="4"/>
    </row>
  </sheetData>
  <mergeCells count="28">
    <mergeCell ref="A1:Z1"/>
    <mergeCell ref="A5:A8"/>
    <mergeCell ref="B5:B8"/>
    <mergeCell ref="C5:C8"/>
    <mergeCell ref="D5:H5"/>
    <mergeCell ref="I5:X5"/>
    <mergeCell ref="Y5:Y8"/>
    <mergeCell ref="Z5:Z8"/>
    <mergeCell ref="D6:D8"/>
    <mergeCell ref="E6:E8"/>
    <mergeCell ref="U6:W6"/>
    <mergeCell ref="F7:F8"/>
    <mergeCell ref="G7:H7"/>
    <mergeCell ref="K7:L7"/>
    <mergeCell ref="Q7:R7"/>
    <mergeCell ref="F6:H6"/>
    <mergeCell ref="I6:M6"/>
    <mergeCell ref="N6:N8"/>
    <mergeCell ref="O6:S6"/>
    <mergeCell ref="T6:T8"/>
    <mergeCell ref="A54:B54"/>
    <mergeCell ref="A57:E57"/>
    <mergeCell ref="F57:F62"/>
    <mergeCell ref="A58:E58"/>
    <mergeCell ref="A59:E59"/>
    <mergeCell ref="A60:E60"/>
    <mergeCell ref="A61:E61"/>
    <mergeCell ref="A62:E62"/>
  </mergeCells>
  <printOptions horizontalCentered="1"/>
  <pageMargins left="0" right="0" top="0" bottom="0" header="0.31496062992125984" footer="0.31496062992125984"/>
  <pageSetup paperSize="9" scale="52" fitToHeight="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P22"/>
  <sheetViews>
    <sheetView workbookViewId="0">
      <selection activeCell="H18" sqref="H18"/>
    </sheetView>
  </sheetViews>
  <sheetFormatPr defaultRowHeight="15"/>
  <cols>
    <col min="1" max="1" width="18.85546875" customWidth="1"/>
    <col min="2" max="2" width="17.5703125" customWidth="1"/>
    <col min="3" max="3" width="14.140625" customWidth="1"/>
    <col min="4" max="4" width="16.7109375" customWidth="1"/>
    <col min="5" max="5" width="10.140625" customWidth="1"/>
    <col min="6" max="6" width="12" customWidth="1"/>
    <col min="7" max="7" width="14" customWidth="1"/>
    <col min="10" max="10" width="15.42578125" customWidth="1"/>
    <col min="11" max="11" width="16.28515625" customWidth="1"/>
    <col min="12" max="12" width="13.5703125" customWidth="1"/>
    <col min="13" max="13" width="16.42578125" customWidth="1"/>
    <col min="15" max="15" width="13.42578125" customWidth="1"/>
    <col min="16" max="16" width="14.28515625" customWidth="1"/>
  </cols>
  <sheetData>
    <row r="3" spans="1:16">
      <c r="A3" s="113" t="s">
        <v>154</v>
      </c>
      <c r="B3" s="113" t="s">
        <v>161</v>
      </c>
      <c r="C3" s="113" t="s">
        <v>155</v>
      </c>
      <c r="D3" s="113" t="s">
        <v>156</v>
      </c>
      <c r="E3" s="113" t="s">
        <v>157</v>
      </c>
      <c r="F3" s="113" t="s">
        <v>158</v>
      </c>
      <c r="G3" s="113" t="s">
        <v>159</v>
      </c>
      <c r="J3" s="113" t="s">
        <v>154</v>
      </c>
      <c r="K3" s="113" t="s">
        <v>161</v>
      </c>
      <c r="L3" s="113" t="s">
        <v>155</v>
      </c>
      <c r="M3" s="113" t="s">
        <v>156</v>
      </c>
      <c r="N3" s="113" t="s">
        <v>157</v>
      </c>
      <c r="O3" s="113" t="s">
        <v>158</v>
      </c>
      <c r="P3" s="113" t="s">
        <v>159</v>
      </c>
    </row>
    <row r="4" spans="1:16">
      <c r="A4" s="112" t="s">
        <v>160</v>
      </c>
      <c r="B4" s="112" t="s">
        <v>162</v>
      </c>
      <c r="C4" s="113"/>
      <c r="D4" s="113"/>
      <c r="E4" s="113"/>
      <c r="F4" s="113"/>
      <c r="G4" s="113"/>
      <c r="J4" s="112" t="s">
        <v>160</v>
      </c>
      <c r="K4" s="112" t="s">
        <v>162</v>
      </c>
      <c r="L4" s="113"/>
      <c r="M4" s="113"/>
      <c r="N4" s="113"/>
      <c r="O4" s="113"/>
      <c r="P4" s="113"/>
    </row>
    <row r="5" spans="1:16">
      <c r="A5" s="112" t="s">
        <v>176</v>
      </c>
      <c r="B5" s="112" t="s">
        <v>163</v>
      </c>
      <c r="C5" s="113"/>
      <c r="D5" s="113"/>
      <c r="E5" s="113"/>
      <c r="F5" s="113"/>
      <c r="G5" s="113"/>
      <c r="J5" s="112" t="s">
        <v>176</v>
      </c>
      <c r="K5" s="112" t="s">
        <v>163</v>
      </c>
      <c r="L5" s="113"/>
      <c r="M5" s="113"/>
      <c r="N5" s="113"/>
      <c r="O5" s="113"/>
      <c r="P5" s="113"/>
    </row>
    <row r="6" spans="1:16">
      <c r="A6" s="112" t="s">
        <v>164</v>
      </c>
      <c r="B6" s="112" t="s">
        <v>163</v>
      </c>
      <c r="C6" s="113"/>
      <c r="D6" s="113"/>
      <c r="E6" s="113"/>
      <c r="F6" s="113"/>
      <c r="G6" s="113"/>
      <c r="J6" s="112" t="s">
        <v>164</v>
      </c>
      <c r="K6" s="112" t="s">
        <v>163</v>
      </c>
      <c r="L6" s="113"/>
      <c r="M6" s="113"/>
      <c r="N6" s="113"/>
      <c r="O6" s="113"/>
      <c r="P6" s="113"/>
    </row>
    <row r="7" spans="1:16">
      <c r="A7" s="112" t="s">
        <v>165</v>
      </c>
      <c r="B7" s="112" t="s">
        <v>166</v>
      </c>
      <c r="C7" s="113"/>
      <c r="D7" s="113"/>
      <c r="E7" s="113"/>
      <c r="F7" s="113"/>
      <c r="G7" s="113"/>
      <c r="J7" s="112" t="s">
        <v>165</v>
      </c>
      <c r="K7" s="112" t="s">
        <v>166</v>
      </c>
      <c r="L7" s="113"/>
      <c r="M7" s="113"/>
      <c r="N7" s="113"/>
      <c r="O7" s="113"/>
      <c r="P7" s="113"/>
    </row>
    <row r="8" spans="1:16">
      <c r="A8" s="112" t="s">
        <v>167</v>
      </c>
      <c r="B8" s="112" t="s">
        <v>168</v>
      </c>
      <c r="C8" s="113"/>
      <c r="D8" s="113"/>
      <c r="E8" s="113"/>
      <c r="F8" s="113"/>
      <c r="G8" s="113"/>
      <c r="J8" s="112" t="s">
        <v>167</v>
      </c>
      <c r="K8" s="112" t="s">
        <v>168</v>
      </c>
      <c r="L8" s="113"/>
      <c r="M8" s="113"/>
      <c r="N8" s="113"/>
      <c r="O8" s="113"/>
      <c r="P8" s="113"/>
    </row>
    <row r="9" spans="1:16">
      <c r="A9" s="112" t="s">
        <v>169</v>
      </c>
      <c r="B9" s="112" t="s">
        <v>170</v>
      </c>
      <c r="C9" s="113"/>
      <c r="D9" s="113"/>
      <c r="E9" s="113"/>
      <c r="F9" s="113"/>
      <c r="G9" s="113"/>
      <c r="J9" s="112" t="s">
        <v>169</v>
      </c>
      <c r="K9" s="112" t="s">
        <v>170</v>
      </c>
      <c r="L9" s="113"/>
      <c r="M9" s="113"/>
      <c r="N9" s="113"/>
      <c r="O9" s="113"/>
      <c r="P9" s="113"/>
    </row>
    <row r="10" spans="1:16">
      <c r="A10" s="112" t="s">
        <v>171</v>
      </c>
      <c r="B10" s="112" t="s">
        <v>172</v>
      </c>
      <c r="C10" s="113"/>
      <c r="D10" s="113"/>
      <c r="E10" s="113"/>
      <c r="F10" s="113"/>
      <c r="G10" s="113"/>
      <c r="J10" s="112" t="s">
        <v>171</v>
      </c>
      <c r="K10" s="112" t="s">
        <v>172</v>
      </c>
      <c r="L10" s="113"/>
      <c r="M10" s="113"/>
      <c r="N10" s="113"/>
      <c r="O10" s="113"/>
      <c r="P10" s="113"/>
    </row>
    <row r="11" spans="1:16">
      <c r="A11" s="112" t="s">
        <v>173</v>
      </c>
      <c r="B11" s="112" t="s">
        <v>67</v>
      </c>
      <c r="C11" s="113"/>
      <c r="D11" s="113"/>
      <c r="E11" s="113"/>
      <c r="F11" s="113"/>
      <c r="G11" s="113"/>
      <c r="J11" s="112" t="s">
        <v>173</v>
      </c>
      <c r="K11" s="112" t="s">
        <v>67</v>
      </c>
      <c r="L11" s="113"/>
      <c r="M11" s="113"/>
      <c r="N11" s="113"/>
      <c r="O11" s="113"/>
      <c r="P11" s="113"/>
    </row>
    <row r="12" spans="1:16">
      <c r="A12" s="112" t="s">
        <v>174</v>
      </c>
      <c r="B12" s="112" t="s">
        <v>175</v>
      </c>
      <c r="C12" s="113"/>
      <c r="D12" s="113"/>
      <c r="E12" s="113"/>
      <c r="F12" s="113"/>
      <c r="G12" s="113"/>
      <c r="J12" s="112" t="s">
        <v>174</v>
      </c>
      <c r="K12" s="112" t="s">
        <v>175</v>
      </c>
      <c r="L12" s="113"/>
      <c r="M12" s="113"/>
      <c r="N12" s="113"/>
      <c r="O12" s="113"/>
      <c r="P12" s="113"/>
    </row>
    <row r="13" spans="1:16">
      <c r="A13" s="112" t="s">
        <v>177</v>
      </c>
      <c r="B13" s="112" t="s">
        <v>178</v>
      </c>
      <c r="C13" s="113"/>
      <c r="D13" s="113"/>
      <c r="E13" s="113"/>
      <c r="F13" s="113"/>
      <c r="G13" s="113"/>
      <c r="J13" s="112" t="s">
        <v>177</v>
      </c>
      <c r="K13" s="112" t="s">
        <v>178</v>
      </c>
      <c r="L13" s="113"/>
      <c r="M13" s="113"/>
      <c r="N13" s="113"/>
      <c r="O13" s="113"/>
      <c r="P13" s="113"/>
    </row>
    <row r="14" spans="1:16">
      <c r="A14" s="112" t="s">
        <v>179</v>
      </c>
      <c r="B14" s="112" t="s">
        <v>180</v>
      </c>
      <c r="C14" s="113"/>
      <c r="D14" s="113"/>
      <c r="E14" s="113"/>
      <c r="F14" s="113"/>
      <c r="G14" s="113"/>
      <c r="J14" s="112" t="s">
        <v>179</v>
      </c>
      <c r="K14" s="112" t="s">
        <v>180</v>
      </c>
      <c r="L14" s="113"/>
      <c r="M14" s="113"/>
      <c r="N14" s="113"/>
      <c r="O14" s="113"/>
      <c r="P14" s="113"/>
    </row>
    <row r="15" spans="1:16">
      <c r="A15" s="114" t="s">
        <v>181</v>
      </c>
      <c r="B15" s="114"/>
      <c r="C15" s="113"/>
      <c r="D15" s="113"/>
      <c r="E15" s="113"/>
      <c r="F15" s="113"/>
      <c r="G15" s="113"/>
      <c r="J15" s="114" t="s">
        <v>181</v>
      </c>
      <c r="K15" s="114"/>
      <c r="L15" s="113"/>
      <c r="M15" s="113"/>
      <c r="N15" s="113"/>
      <c r="O15" s="113"/>
      <c r="P15" s="113"/>
    </row>
    <row r="16" spans="1:16">
      <c r="A16" s="112" t="s">
        <v>182</v>
      </c>
      <c r="B16" s="112" t="s">
        <v>183</v>
      </c>
      <c r="C16" s="113"/>
      <c r="D16" s="113"/>
      <c r="E16" s="113"/>
      <c r="F16" s="113"/>
      <c r="G16" s="113"/>
      <c r="J16" s="112" t="s">
        <v>182</v>
      </c>
      <c r="K16" s="112" t="s">
        <v>183</v>
      </c>
      <c r="L16" s="113"/>
      <c r="M16" s="113"/>
      <c r="N16" s="113"/>
      <c r="O16" s="113"/>
      <c r="P16" s="113"/>
    </row>
    <row r="17" spans="1:16">
      <c r="A17" s="112" t="s">
        <v>184</v>
      </c>
      <c r="B17" s="112" t="s">
        <v>185</v>
      </c>
      <c r="C17" s="113"/>
      <c r="D17" s="113"/>
      <c r="E17" s="113"/>
      <c r="F17" s="113"/>
      <c r="G17" s="113"/>
      <c r="J17" s="112" t="s">
        <v>184</v>
      </c>
      <c r="K17" s="112" t="s">
        <v>185</v>
      </c>
      <c r="L17" s="113"/>
      <c r="M17" s="113"/>
      <c r="N17" s="113"/>
      <c r="O17" s="113"/>
      <c r="P17" s="113"/>
    </row>
    <row r="18" spans="1:16">
      <c r="A18" s="112" t="s">
        <v>186</v>
      </c>
      <c r="B18" s="112" t="s">
        <v>187</v>
      </c>
      <c r="C18" s="113"/>
      <c r="D18" s="113"/>
      <c r="E18" s="113"/>
      <c r="F18" s="113"/>
      <c r="G18" s="113"/>
      <c r="J18" s="112" t="s">
        <v>186</v>
      </c>
      <c r="K18" s="112" t="s">
        <v>187</v>
      </c>
      <c r="L18" s="113"/>
      <c r="M18" s="113"/>
      <c r="N18" s="113"/>
      <c r="O18" s="113"/>
      <c r="P18" s="113"/>
    </row>
    <row r="19" spans="1:16">
      <c r="A19" s="112" t="s">
        <v>188</v>
      </c>
      <c r="B19" s="112" t="s">
        <v>189</v>
      </c>
      <c r="C19" s="113"/>
      <c r="D19" s="113"/>
      <c r="E19" s="113"/>
      <c r="F19" s="113"/>
      <c r="G19" s="113"/>
      <c r="J19" s="112" t="s">
        <v>188</v>
      </c>
      <c r="K19" s="112" t="s">
        <v>189</v>
      </c>
      <c r="L19" s="113"/>
      <c r="M19" s="113"/>
      <c r="N19" s="113"/>
      <c r="O19" s="113"/>
      <c r="P19" s="113"/>
    </row>
    <row r="20" spans="1:16">
      <c r="A20" s="112" t="s">
        <v>190</v>
      </c>
      <c r="B20" s="112" t="s">
        <v>191</v>
      </c>
      <c r="C20" s="113"/>
      <c r="D20" s="113"/>
      <c r="E20" s="113"/>
      <c r="F20" s="113"/>
      <c r="G20" s="113"/>
      <c r="J20" s="112" t="s">
        <v>190</v>
      </c>
      <c r="K20" s="112" t="s">
        <v>191</v>
      </c>
      <c r="L20" s="113"/>
      <c r="M20" s="113"/>
      <c r="N20" s="113"/>
      <c r="O20" s="113"/>
      <c r="P20" s="113"/>
    </row>
    <row r="21" spans="1:16">
      <c r="A21" s="112" t="s">
        <v>192</v>
      </c>
      <c r="B21" s="112" t="s">
        <v>193</v>
      </c>
      <c r="C21" s="113"/>
      <c r="D21" s="113"/>
      <c r="E21" s="113"/>
      <c r="F21" s="113"/>
      <c r="G21" s="113"/>
      <c r="J21" s="112" t="s">
        <v>192</v>
      </c>
      <c r="K21" s="112" t="s">
        <v>193</v>
      </c>
      <c r="L21" s="113"/>
      <c r="M21" s="113"/>
      <c r="N21" s="113"/>
      <c r="O21" s="113"/>
      <c r="P21" s="113"/>
    </row>
    <row r="22" spans="1:16">
      <c r="A22" s="112" t="s">
        <v>194</v>
      </c>
      <c r="B22" s="112" t="s">
        <v>195</v>
      </c>
      <c r="C22" s="113"/>
      <c r="D22" s="113"/>
      <c r="E22" s="113"/>
      <c r="F22" s="113"/>
      <c r="G22" s="113"/>
      <c r="J22" s="112" t="s">
        <v>194</v>
      </c>
      <c r="K22" s="112" t="s">
        <v>195</v>
      </c>
      <c r="L22" s="113"/>
      <c r="M22" s="113"/>
      <c r="N22" s="113"/>
      <c r="O22" s="113"/>
      <c r="P22" s="1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трактористы</vt:lpstr>
      <vt:lpstr>электромонтёры</vt:lpstr>
      <vt:lpstr>продавцы</vt:lpstr>
      <vt:lpstr>повара</vt:lpstr>
      <vt:lpstr>наладчики</vt:lpstr>
      <vt:lpstr>тарификация</vt:lpstr>
      <vt:lpstr>электромонтёры!_ftnref1</vt:lpstr>
      <vt:lpstr>электромонтёры!_ftnref2</vt:lpstr>
      <vt:lpstr>электромонтёры!_ftnref3</vt:lpstr>
      <vt:lpstr>электромонтёры!_ftnref4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kilina</dc:creator>
  <cp:lastModifiedBy>1</cp:lastModifiedBy>
  <cp:lastPrinted>2011-11-18T05:03:22Z</cp:lastPrinted>
  <dcterms:created xsi:type="dcterms:W3CDTF">2011-04-21T10:06:34Z</dcterms:created>
  <dcterms:modified xsi:type="dcterms:W3CDTF">2002-01-01T02:42:37Z</dcterms:modified>
</cp:coreProperties>
</file>